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CLAUDIA CASILLAS\TRANSPARENCIA\ARCHIVOS\2019\INFORMACIÓN DE PUBLICACIÓN TRIMESTRAL\1ER TRIMESTRE 2019\LEY DE DISCIPLINA FINANCIERA\"/>
    </mc:Choice>
  </mc:AlternateContent>
  <bookViews>
    <workbookView xWindow="0" yWindow="600" windowWidth="20496" windowHeight="7140" activeTab="2"/>
  </bookViews>
  <sheets>
    <sheet name="F1" sheetId="11" r:id="rId1"/>
    <sheet name="F2" sheetId="12" r:id="rId2"/>
    <sheet name="F3 " sheetId="14" r:id="rId3"/>
    <sheet name="F4" sheetId="1" r:id="rId4"/>
    <sheet name="F5" sheetId="9" r:id="rId5"/>
    <sheet name="F6A" sheetId="2" r:id="rId6"/>
    <sheet name="F6B" sheetId="3" r:id="rId7"/>
    <sheet name="F6C" sheetId="4" r:id="rId8"/>
    <sheet name="F6D" sheetId="5" r:id="rId9"/>
    <sheet name="F7A" sheetId="6" r:id="rId10"/>
    <sheet name="F7B" sheetId="7" r:id="rId11"/>
    <sheet name="F7C" sheetId="10" r:id="rId12"/>
    <sheet name="F7D" sheetId="8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ANIO">'[1]Info General'!$D$20</definedName>
    <definedName name="ANIO_INFORME" localSheetId="0">'[2]Info General'!$C$12</definedName>
    <definedName name="ANIO_INFORME" localSheetId="1">'[2]Info General'!$C$12</definedName>
    <definedName name="ANIO_INFORME">#REF!</definedName>
    <definedName name="ANIO1P">'[3]Info General'!$D$23</definedName>
    <definedName name="ANIO1R" localSheetId="0">'[2]Info General'!$H$25</definedName>
    <definedName name="ANIO1R" localSheetId="1">'[2]Info General'!$H$25</definedName>
    <definedName name="ANIO1R">#REF!</definedName>
    <definedName name="ANIO2P">'[3]Info General'!$E$23</definedName>
    <definedName name="ANIO2R" localSheetId="0">'[2]Info General'!$G$25</definedName>
    <definedName name="ANIO2R" localSheetId="1">'[2]Info General'!$G$25</definedName>
    <definedName name="ANIO2R">#REF!</definedName>
    <definedName name="ANIO3P">'[3]Info General'!$F$23</definedName>
    <definedName name="ANIO3R" localSheetId="0">'[2]Info General'!$F$25</definedName>
    <definedName name="ANIO3R" localSheetId="1">'[2]Info General'!$F$25</definedName>
    <definedName name="ANIO3R">#REF!</definedName>
    <definedName name="ANIO4P">'[3]Info General'!$G$23</definedName>
    <definedName name="ANIO4R" localSheetId="0">'[2]Info General'!$E$25</definedName>
    <definedName name="ANIO4R" localSheetId="1">'[2]Info General'!$E$25</definedName>
    <definedName name="ANIO4R">#REF!</definedName>
    <definedName name="ANIO5P">'[3]Info General'!$H$23</definedName>
    <definedName name="ANIO5R" localSheetId="0">'[2]Info General'!$D$25</definedName>
    <definedName name="ANIO5R" localSheetId="1">'[2]Info General'!$D$25</definedName>
    <definedName name="ANIO5R">#REF!</definedName>
    <definedName name="ANIO6P">'[3]Info General'!$I$23</definedName>
    <definedName name="APP_FIN_04" localSheetId="2">'F3 '!$F$10</definedName>
    <definedName name="APP_FIN_04">#REF!</definedName>
    <definedName name="APP_FIN_06" localSheetId="2">'F3 '!$H$10</definedName>
    <definedName name="APP_FIN_06">#REF!</definedName>
    <definedName name="APP_FIN_07" localSheetId="2">'F3 '!$I$10</definedName>
    <definedName name="APP_FIN_07">#REF!</definedName>
    <definedName name="APP_FIN_08" localSheetId="2">'F3 '!$J$10</definedName>
    <definedName name="APP_FIN_08">#REF!</definedName>
    <definedName name="APP_FIN_09" localSheetId="2">'F3 '!$K$10</definedName>
    <definedName name="APP_FIN_09">#REF!</definedName>
    <definedName name="APP_FIN_10" localSheetId="2">'F3 '!$L$10</definedName>
    <definedName name="APP_FIN_10">#REF!</definedName>
    <definedName name="APP_T10" localSheetId="2">'F3 '!$L$8</definedName>
    <definedName name="APP_T10">#REF!</definedName>
    <definedName name="APP_T4" localSheetId="2">'F3 '!$F$8</definedName>
    <definedName name="APP_T4">#REF!</definedName>
    <definedName name="APP_T6" localSheetId="2">'F3 '!$H$8</definedName>
    <definedName name="APP_T6">#REF!</definedName>
    <definedName name="APP_T7" localSheetId="2">'F3 '!$I$8</definedName>
    <definedName name="APP_T7">#REF!</definedName>
    <definedName name="APP_T8" localSheetId="2">'F3 '!$J$8</definedName>
    <definedName name="APP_T8">#REF!</definedName>
    <definedName name="APP_T9" localSheetId="2">'F3 '!$K$8</definedName>
    <definedName name="APP_T9">#REF!</definedName>
    <definedName name="_xlnm.Print_Area" localSheetId="1">'F2'!$A$1:$H$59</definedName>
    <definedName name="_xlnm.Print_Area" localSheetId="5">F6A!$A$1:$G$171</definedName>
    <definedName name="_xlnm.Print_Area" localSheetId="6">F6B!$A$1:$G$129</definedName>
    <definedName name="ENTE_PUBLICO">'[4]Info General'!$C$6</definedName>
    <definedName name="ENTE_PUBLICO_A" localSheetId="1">'[5]Info General'!$C$7</definedName>
    <definedName name="ENTE_PUBLICO_A" localSheetId="2">'[6]Info General'!$C$7</definedName>
    <definedName name="ENTE_PUBLICO_A">'[1]Info General'!$C$7</definedName>
    <definedName name="ENTIDAD" localSheetId="0">'[3]Info General'!$C$11</definedName>
    <definedName name="ENTIDAD" localSheetId="1">'[3]Info General'!$C$11</definedName>
    <definedName name="ENTIDAD">#REF!</definedName>
    <definedName name="GASTO_E_FIN_01" localSheetId="1">#REF!</definedName>
    <definedName name="GASTO_E_FIN_01" localSheetId="2">#REF!</definedName>
    <definedName name="GASTO_E_FIN_01">#REF!</definedName>
    <definedName name="GASTO_E_FIN_02" localSheetId="1">#REF!</definedName>
    <definedName name="GASTO_E_FIN_02" localSheetId="2">#REF!</definedName>
    <definedName name="GASTO_E_FIN_02">#REF!</definedName>
    <definedName name="GASTO_E_FIN_03" localSheetId="1">#REF!</definedName>
    <definedName name="GASTO_E_FIN_03" localSheetId="2">#REF!</definedName>
    <definedName name="GASTO_E_FIN_03">#REF!</definedName>
    <definedName name="GASTO_E_FIN_04" localSheetId="1">#REF!</definedName>
    <definedName name="GASTO_E_FIN_04" localSheetId="2">#REF!</definedName>
    <definedName name="GASTO_E_FIN_04">#REF!</definedName>
    <definedName name="GASTO_E_FIN_05" localSheetId="1">#REF!</definedName>
    <definedName name="GASTO_E_FIN_05" localSheetId="2">#REF!</definedName>
    <definedName name="GASTO_E_FIN_05">#REF!</definedName>
    <definedName name="GASTO_E_FIN_06" localSheetId="1">#REF!</definedName>
    <definedName name="GASTO_E_FIN_06" localSheetId="2">#REF!</definedName>
    <definedName name="GASTO_E_FIN_06">#REF!</definedName>
    <definedName name="GASTO_E_T1" localSheetId="1">#REF!</definedName>
    <definedName name="GASTO_E_T1" localSheetId="2">#REF!</definedName>
    <definedName name="GASTO_E_T1">#REF!</definedName>
    <definedName name="GASTO_E_T2" localSheetId="1">#REF!</definedName>
    <definedName name="GASTO_E_T2" localSheetId="2">#REF!</definedName>
    <definedName name="GASTO_E_T2">#REF!</definedName>
    <definedName name="GASTO_E_T3" localSheetId="1">#REF!</definedName>
    <definedName name="GASTO_E_T3" localSheetId="2">#REF!</definedName>
    <definedName name="GASTO_E_T3">#REF!</definedName>
    <definedName name="GASTO_E_T4" localSheetId="1">#REF!</definedName>
    <definedName name="GASTO_E_T4" localSheetId="2">#REF!</definedName>
    <definedName name="GASTO_E_T4">#REF!</definedName>
    <definedName name="GASTO_E_T5" localSheetId="1">#REF!</definedName>
    <definedName name="GASTO_E_T5" localSheetId="2">#REF!</definedName>
    <definedName name="GASTO_E_T5">#REF!</definedName>
    <definedName name="GASTO_E_T6" localSheetId="1">#REF!</definedName>
    <definedName name="GASTO_E_T6" localSheetId="2">#REF!</definedName>
    <definedName name="GASTO_E_T6">#REF!</definedName>
    <definedName name="GASTO_NE_FIN_01" localSheetId="1">#REF!</definedName>
    <definedName name="GASTO_NE_FIN_01" localSheetId="2">#REF!</definedName>
    <definedName name="GASTO_NE_FIN_01">#REF!</definedName>
    <definedName name="GASTO_NE_FIN_02" localSheetId="1">#REF!</definedName>
    <definedName name="GASTO_NE_FIN_02" localSheetId="2">#REF!</definedName>
    <definedName name="GASTO_NE_FIN_02">#REF!</definedName>
    <definedName name="GASTO_NE_FIN_03" localSheetId="1">#REF!</definedName>
    <definedName name="GASTO_NE_FIN_03" localSheetId="2">#REF!</definedName>
    <definedName name="GASTO_NE_FIN_03">#REF!</definedName>
    <definedName name="GASTO_NE_FIN_04" localSheetId="1">#REF!</definedName>
    <definedName name="GASTO_NE_FIN_04" localSheetId="2">#REF!</definedName>
    <definedName name="GASTO_NE_FIN_04">#REF!</definedName>
    <definedName name="GASTO_NE_FIN_05" localSheetId="1">#REF!</definedName>
    <definedName name="GASTO_NE_FIN_05" localSheetId="2">#REF!</definedName>
    <definedName name="GASTO_NE_FIN_05">#REF!</definedName>
    <definedName name="GASTO_NE_FIN_06" localSheetId="1">#REF!</definedName>
    <definedName name="GASTO_NE_FIN_06" localSheetId="2">#REF!</definedName>
    <definedName name="GASTO_NE_FIN_06">#REF!</definedName>
    <definedName name="GASTO_NE_T1" localSheetId="1">#REF!</definedName>
    <definedName name="GASTO_NE_T1" localSheetId="2">#REF!</definedName>
    <definedName name="GASTO_NE_T1">#REF!</definedName>
    <definedName name="GASTO_NE_T2" localSheetId="1">#REF!</definedName>
    <definedName name="GASTO_NE_T2" localSheetId="2">#REF!</definedName>
    <definedName name="GASTO_NE_T2">#REF!</definedName>
    <definedName name="GASTO_NE_T3" localSheetId="1">#REF!</definedName>
    <definedName name="GASTO_NE_T3" localSheetId="2">#REF!</definedName>
    <definedName name="GASTO_NE_T3">#REF!</definedName>
    <definedName name="GASTO_NE_T4" localSheetId="1">#REF!</definedName>
    <definedName name="GASTO_NE_T4" localSheetId="2">#REF!</definedName>
    <definedName name="GASTO_NE_T4">#REF!</definedName>
    <definedName name="GASTO_NE_T5" localSheetId="1">#REF!</definedName>
    <definedName name="GASTO_NE_T5" localSheetId="2">#REF!</definedName>
    <definedName name="GASTO_NE_T5">#REF!</definedName>
    <definedName name="GASTO_NE_T6" localSheetId="1">#REF!</definedName>
    <definedName name="GASTO_NE_T6" localSheetId="2">#REF!</definedName>
    <definedName name="GASTO_NE_T6">#REF!</definedName>
    <definedName name="MONTO1">'[6]Info General'!$D$18</definedName>
    <definedName name="MONTO2">'[6]Info General'!$E$18</definedName>
    <definedName name="OTROS_FIN_04" localSheetId="2">'F3 '!#REF!</definedName>
    <definedName name="OTROS_FIN_04">#REF!</definedName>
    <definedName name="OTROS_FIN_06" localSheetId="2">'F3 '!#REF!</definedName>
    <definedName name="OTROS_FIN_06">#REF!</definedName>
    <definedName name="OTROS_FIN_07" localSheetId="2">'F3 '!#REF!</definedName>
    <definedName name="OTROS_FIN_07">#REF!</definedName>
    <definedName name="OTROS_FIN_08" localSheetId="2">'F3 '!#REF!</definedName>
    <definedName name="OTROS_FIN_08">#REF!</definedName>
    <definedName name="OTROS_FIN_09" localSheetId="2">'F3 '!#REF!</definedName>
    <definedName name="OTROS_FIN_09">#REF!</definedName>
    <definedName name="OTROS_FIN_10" localSheetId="2">'F3 '!#REF!</definedName>
    <definedName name="OTROS_FIN_10">#REF!</definedName>
    <definedName name="OTROS_T10" localSheetId="2">'F3 '!$L$11</definedName>
    <definedName name="OTROS_T10">#REF!</definedName>
    <definedName name="OTROS_T4" localSheetId="2">'F3 '!$F$11</definedName>
    <definedName name="OTROS_T4">#REF!</definedName>
    <definedName name="OTROS_T6" localSheetId="2">'F3 '!$H$11</definedName>
    <definedName name="OTROS_T6">#REF!</definedName>
    <definedName name="OTROS_T7" localSheetId="2">'F3 '!$I$11</definedName>
    <definedName name="OTROS_T7">#REF!</definedName>
    <definedName name="OTROS_T8" localSheetId="2">'F3 '!$J$11</definedName>
    <definedName name="OTROS_T8">#REF!</definedName>
    <definedName name="OTROS_T9" localSheetId="2">'F3 '!$K$11</definedName>
    <definedName name="OTROS_T9">#REF!</definedName>
    <definedName name="PERIODO_INFORME">'[1]Info General'!$C$14</definedName>
    <definedName name="SALDO_PENDIENTE">'[6]Info General'!$F$18</definedName>
    <definedName name="_xlnm.Print_Titles" localSheetId="5">F6A!$2:$8</definedName>
    <definedName name="_xlnm.Print_Titles" localSheetId="6">F6B!$2:$8</definedName>
    <definedName name="TRIMESTRE" localSheetId="2">'[6]Info General'!$C$16</definedName>
    <definedName name="TRIMESTRE">'[5]Info General'!$C$16</definedName>
    <definedName name="ULTIMO">'[1]Info General'!$E$20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0" l="1"/>
  <c r="E5" i="10"/>
  <c r="D5" i="10"/>
  <c r="C5" i="10"/>
  <c r="B5" i="10"/>
  <c r="F36" i="10" l="1"/>
  <c r="E36" i="10"/>
  <c r="D36" i="10"/>
  <c r="C36" i="10"/>
  <c r="B36" i="10"/>
  <c r="G31" i="10"/>
  <c r="F31" i="10"/>
  <c r="E31" i="10"/>
  <c r="D31" i="10"/>
  <c r="C31" i="10"/>
  <c r="B31" i="10"/>
  <c r="G28" i="10"/>
  <c r="F28" i="10"/>
  <c r="E28" i="10"/>
  <c r="D28" i="10"/>
  <c r="C28" i="10"/>
  <c r="B28" i="10"/>
  <c r="G21" i="10"/>
  <c r="F21" i="10"/>
  <c r="E21" i="10"/>
  <c r="D21" i="10"/>
  <c r="C21" i="10"/>
  <c r="B21" i="10"/>
  <c r="G7" i="10"/>
  <c r="F7" i="10"/>
  <c r="E7" i="10"/>
  <c r="D7" i="10"/>
  <c r="C7" i="10"/>
  <c r="B7" i="10"/>
  <c r="G75" i="9"/>
  <c r="F75" i="9"/>
  <c r="E75" i="9"/>
  <c r="D75" i="9"/>
  <c r="C75" i="9"/>
  <c r="B75" i="9"/>
  <c r="L6" i="14"/>
  <c r="K6" i="14"/>
  <c r="J6" i="14"/>
  <c r="H21" i="12"/>
  <c r="G21" i="12"/>
  <c r="F21" i="12"/>
  <c r="E21" i="12"/>
  <c r="D21" i="12"/>
  <c r="C21" i="12"/>
  <c r="B21" i="12"/>
  <c r="H13" i="12"/>
  <c r="G13" i="12"/>
  <c r="F13" i="12"/>
  <c r="E13" i="12"/>
  <c r="D13" i="12"/>
  <c r="C13" i="12"/>
  <c r="B13" i="12"/>
  <c r="H12" i="12"/>
  <c r="G12" i="12"/>
  <c r="F12" i="12"/>
  <c r="E12" i="12"/>
  <c r="D12" i="12"/>
  <c r="C12" i="12"/>
  <c r="B12" i="12"/>
  <c r="H6" i="12"/>
  <c r="G6" i="12"/>
  <c r="F6" i="12"/>
  <c r="E6" i="12"/>
  <c r="D6" i="12"/>
  <c r="C6" i="12"/>
  <c r="B6" i="12"/>
  <c r="H5" i="12"/>
  <c r="G5" i="12"/>
  <c r="F5" i="12"/>
  <c r="E5" i="12"/>
  <c r="D5" i="12"/>
  <c r="C5" i="12"/>
  <c r="B5" i="12"/>
  <c r="H4" i="12"/>
  <c r="G4" i="12"/>
  <c r="F4" i="12"/>
  <c r="E4" i="12"/>
  <c r="D4" i="12"/>
  <c r="C4" i="12"/>
  <c r="B4" i="12"/>
  <c r="F81" i="11"/>
  <c r="E81" i="11"/>
  <c r="F79" i="11"/>
  <c r="E79" i="11"/>
  <c r="F68" i="11"/>
  <c r="E68" i="11"/>
  <c r="F63" i="11"/>
  <c r="E63" i="11"/>
  <c r="C62" i="11"/>
  <c r="B62" i="11"/>
  <c r="C60" i="11"/>
  <c r="B60" i="11"/>
  <c r="F59" i="11"/>
  <c r="E59" i="11"/>
  <c r="F57" i="11"/>
  <c r="E57" i="11"/>
  <c r="F47" i="11"/>
  <c r="E47" i="11"/>
  <c r="C47" i="11"/>
  <c r="B47" i="11"/>
  <c r="F42" i="11"/>
  <c r="E42" i="11"/>
  <c r="C41" i="11"/>
  <c r="B41" i="11"/>
  <c r="E38" i="11"/>
  <c r="C38" i="11"/>
  <c r="B38" i="11"/>
  <c r="F31" i="11"/>
  <c r="E31" i="11"/>
  <c r="C31" i="11"/>
  <c r="B31" i="11"/>
  <c r="F27" i="11"/>
  <c r="E27" i="11"/>
  <c r="C25" i="11"/>
  <c r="B25" i="11"/>
  <c r="F23" i="11"/>
  <c r="E23" i="11"/>
  <c r="F19" i="11"/>
  <c r="E19" i="11"/>
  <c r="C17" i="11"/>
  <c r="B17" i="11"/>
  <c r="F9" i="11"/>
  <c r="E9" i="11"/>
  <c r="B9" i="11"/>
</calcChain>
</file>

<file path=xl/sharedStrings.xml><?xml version="1.0" encoding="utf-8"?>
<sst xmlns="http://schemas.openxmlformats.org/spreadsheetml/2006/main" count="930" uniqueCount="618">
  <si>
    <t>Formato 4 Balance Presupuestario - LDF</t>
  </si>
  <si>
    <t>Balance Presupuestario - LDF</t>
  </si>
  <si>
    <t>(PESOS)</t>
  </si>
  <si>
    <t>Concepto (c)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</si>
  <si>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</si>
  <si>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</si>
  <si>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</si>
  <si>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</si>
  <si>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</si>
  <si>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</si>
  <si>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</si>
  <si>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</si>
  <si>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</si>
  <si>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</si>
  <si>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</si>
  <si>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</si>
  <si>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</si>
  <si>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</si>
  <si>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</si>
  <si>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</si>
  <si>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</si>
  <si>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</si>
  <si>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</si>
  <si>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</si>
  <si>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</si>
  <si>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</si>
  <si>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</si>
  <si>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</si>
  <si>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</si>
  <si>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</si>
  <si>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</si>
  <si>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</si>
  <si>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</si>
  <si>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</si>
  <si>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</si>
  <si>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</si>
  <si>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</si>
  <si>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</si>
  <si>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</si>
  <si>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</si>
  <si>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</si>
  <si>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</si>
  <si>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</si>
  <si>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t xml:space="preserve">PRESIDENTE MUNICIPAL                                                                                                 </t>
  </si>
  <si>
    <t xml:space="preserve">TESORERO MUNICIPAL               </t>
  </si>
  <si>
    <t>LIC. HÉCTOR GERMÁN RENÉ LÓPEZ SANTILLANA</t>
  </si>
  <si>
    <t>C.P. y M.F. ENRIQUE RODRIGO SOSA CAMPOS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</si>
  <si>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</si>
  <si>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</si>
  <si>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</si>
  <si>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</si>
  <si>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</si>
  <si>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</si>
  <si>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</si>
  <si>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</si>
  <si>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</si>
  <si>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</si>
  <si>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</si>
  <si>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</si>
  <si>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</si>
  <si>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</si>
  <si>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</si>
  <si>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</si>
  <si>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</si>
  <si>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</si>
  <si>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</si>
  <si>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</si>
  <si>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</si>
  <si>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</si>
  <si>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</si>
  <si>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</si>
  <si>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</si>
  <si>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</si>
  <si>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</si>
  <si>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</si>
  <si>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</si>
  <si>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</si>
  <si>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</si>
  <si>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</si>
  <si>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</si>
  <si>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</si>
  <si>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</si>
  <si>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</si>
  <si>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</si>
  <si>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</si>
  <si>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</si>
  <si>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</si>
  <si>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</si>
  <si>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</si>
  <si>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</si>
  <si>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</si>
  <si>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</si>
  <si>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</si>
  <si>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</si>
  <si>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</si>
  <si>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</si>
  <si>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</si>
  <si>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</si>
  <si>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</si>
  <si>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</si>
  <si>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</si>
  <si>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</si>
  <si>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</si>
  <si>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</si>
  <si>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</si>
  <si>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</si>
  <si>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</si>
  <si>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</si>
  <si>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</si>
  <si>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</si>
  <si>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</si>
  <si>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</si>
  <si>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</si>
  <si>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</si>
  <si>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</si>
  <si>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</si>
  <si>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</si>
  <si>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</si>
  <si>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</si>
  <si>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</si>
  <si>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</si>
  <si>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</si>
  <si>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</si>
  <si>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</si>
  <si>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</si>
  <si>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</si>
  <si>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</si>
  <si>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</si>
  <si>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</si>
  <si>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</si>
  <si>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</si>
  <si>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</si>
  <si>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</si>
  <si>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</si>
  <si>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Ampliaciones/ (Reducciones)</t>
  </si>
  <si>
    <t>Modificado</t>
  </si>
  <si>
    <t>I. Gasto No Etiquetado (I=A+B+C+D+E+F+G+H)</t>
  </si>
  <si>
    <t xml:space="preserve">      1009 PRESIDENTE MUNICIPAL                                             </t>
  </si>
  <si>
    <t xml:space="preserve">      1010 SINDICOS                                                         </t>
  </si>
  <si>
    <t xml:space="preserve">      1011 REGIDORES                                                        </t>
  </si>
  <si>
    <t xml:space="preserve">      1012 DELEGADOS Y SUBDELEGADOS MUNICIPALES                             </t>
  </si>
  <si>
    <t xml:space="preserve">      1195 DESPACHO DEL PRESIDENTE MUNICIPAL                                </t>
  </si>
  <si>
    <t xml:space="preserve">      1196 DIRECCION DE AGENDA Y EVENTOS                                    </t>
  </si>
  <si>
    <t xml:space="preserve">      1197 DIRECCION ADMINISTRATIVA Y GESTION SOCIAL                        </t>
  </si>
  <si>
    <t xml:space="preserve">      1198 DIRECCION DE ATENCION CIUDADANA                                  </t>
  </si>
  <si>
    <t xml:space="preserve">      1199 DIRECCION DE RELACIONES PUBLICAS                                 </t>
  </si>
  <si>
    <t xml:space="preserve">      1210 SECRETARIA DEL AYUNTAMIENTO                                      </t>
  </si>
  <si>
    <t xml:space="preserve">      1211 DIRECCION GENERAL DE ASUNTOS JURIDICOS                           </t>
  </si>
  <si>
    <t xml:space="preserve">      1212 DIRECCION GENERAL DE GOBIERNO                                    </t>
  </si>
  <si>
    <t xml:space="preserve">      1213 DIRECCION DE ASUNTOS INTERNOS                                    </t>
  </si>
  <si>
    <t xml:space="preserve">      1214 DIRECCION GENERAL DE APOYO A LA FUNCION EDILICIA                 </t>
  </si>
  <si>
    <t xml:space="preserve">      1215 DIRECCION GENERAL DE FISCALIZACION Y CONTROL                     </t>
  </si>
  <si>
    <t xml:space="preserve">      1216 DIRECCION GENERAL DE ARCHIVOS                                    </t>
  </si>
  <si>
    <t xml:space="preserve">      1217 DIRECCION DE MEDIACION                                           </t>
  </si>
  <si>
    <t xml:space="preserve">      1218 SUBSECRETARIA TECNICA                                            </t>
  </si>
  <si>
    <t xml:space="preserve">      1310 TESORERIA MUNICIPAL                                              </t>
  </si>
  <si>
    <t xml:space="preserve">      1311 DIRECCION GENERAL DE EGRESOS                                     </t>
  </si>
  <si>
    <t xml:space="preserve">      1312 DIRECCION GENERAL DE GESTION, ADMINISTRACION Y ENLACE GUBERNAMENT</t>
  </si>
  <si>
    <t xml:space="preserve">      1314 DIRECCION GENERAL DE INGRESOS                                    </t>
  </si>
  <si>
    <t xml:space="preserve">      1315 DIRECCION GENERAL DE RECURSOS MATERIALES Y SERVICIOS GENERALES   </t>
  </si>
  <si>
    <t xml:space="preserve">      1316 DIRECCION GENERAL DE INVERSION PUBLICA                           </t>
  </si>
  <si>
    <t xml:space="preserve">      1410 CONTRALORIA MUNICIPAL                                            </t>
  </si>
  <si>
    <t xml:space="preserve">      1510 SECRETARIA DE SEGURIDAD PUBLICA MUNICIPAL                        </t>
  </si>
  <si>
    <t xml:space="preserve">      1512 DIRECCION GENERAL DE POLICIA MUNICIPAL                           </t>
  </si>
  <si>
    <t xml:space="preserve">      1513 DIRECCION GENERAL DE TRANSITO MUNICIPAL                          </t>
  </si>
  <si>
    <t xml:space="preserve">      1514 DIRECCION GENERAL DE PROTECCION CIVIL                            </t>
  </si>
  <si>
    <t xml:space="preserve">      1515 DIRECCION GENERAL DE OFICIALES CALIFICADORES                     </t>
  </si>
  <si>
    <t xml:space="preserve">      1517 DIRECCION DE PREVENCION DEL DELITO COMBATE A LAS ADICCIONES Y PAR</t>
  </si>
  <si>
    <t xml:space="preserve">      1519 DIRECCION DE CENTRO DE FORMACION POLICIAL                        </t>
  </si>
  <si>
    <t xml:space="preserve">      1520 DIRECCION GENERAL DEL SISTEMA DE COMPUTO, COMANDO, COMUNICACIONES</t>
  </si>
  <si>
    <t xml:space="preserve">      1521 DIRECCION DE SERVICIOS DE SEGURIDAD PRIVADA                      </t>
  </si>
  <si>
    <t xml:space="preserve">      1522 SUBSECRETARIA DE ATENCION A LA COMUNIDAD                         </t>
  </si>
  <si>
    <t xml:space="preserve">      1610 DIRECCION GENERAL DE COMUNICACION SOCIAL                         </t>
  </si>
  <si>
    <t xml:space="preserve">      1710 DIRECCION GENERAL DE DESARROLLO INSTITUCIONAL                    </t>
  </si>
  <si>
    <t xml:space="preserve">      1810 DIRECCION GENERAL DE DESARROLLO RURAL                            </t>
  </si>
  <si>
    <t xml:space="preserve">      1815 DIRECCION GENERAL DE DESARROLLO SOCIAL Y HUMANO                  </t>
  </si>
  <si>
    <t xml:space="preserve">      1816 DIRECCION DE PROGRAMAS ESTRATEGICOS                              </t>
  </si>
  <si>
    <t xml:space="preserve">      1817 DIRECCION DE PIPAS MUNICIPALES                                   </t>
  </si>
  <si>
    <t xml:space="preserve">      1910 DIRECCION DE DESARROLLO Y PARTICIPACION CIUDADANA                </t>
  </si>
  <si>
    <t xml:space="preserve">      2010 DIRECCION GENERAL DE DESARROLLO URBANO                           </t>
  </si>
  <si>
    <t xml:space="preserve">      2110 DIRECCION GENERAL DE ECONOMIA                                    </t>
  </si>
  <si>
    <t xml:space="preserve">      2111 DIRECCION DE COMERCIO Y CONSUMO                                  </t>
  </si>
  <si>
    <t xml:space="preserve">      2210 DIRECCION GENERAL DE EDUCACION                                   </t>
  </si>
  <si>
    <t xml:space="preserve">      2310 DIRECCION GENERAL DE GESTION AMBIENTAL                           </t>
  </si>
  <si>
    <t xml:space="preserve">      2410 DIRECCION GENERAL DE MOVILIDAD                                   </t>
  </si>
  <si>
    <t xml:space="preserve">      2510 DIRECCION GENERAL DE OBRA PUBLICA                                </t>
  </si>
  <si>
    <t xml:space="preserve">      2610 DIRECCION GENERAL DE SALUD                                       </t>
  </si>
  <si>
    <t xml:space="preserve">      2615 DIRECCION DE ASEO PUBLICO                                        </t>
  </si>
  <si>
    <t xml:space="preserve">      2715 PROVISIONES ECONOMICAS                                           </t>
  </si>
  <si>
    <t xml:space="preserve">      2810 EGRESO APLICABLE A DIVERSAS DEPENDENCIAS                         </t>
  </si>
  <si>
    <t xml:space="preserve">      3010 DEUDA PUBLICA MUNICIPAL                                          </t>
  </si>
  <si>
    <t xml:space="preserve">      3110 DIRECCION GENERAL DE HOSPITALIDAD Y TURISMO                      </t>
  </si>
  <si>
    <t xml:space="preserve">      3210 DIRECCION GENERAL DE INNOVACION                                  </t>
  </si>
  <si>
    <t xml:space="preserve">      4010 UNIDAD DE TRANSPARENCIA                                          </t>
  </si>
  <si>
    <t xml:space="preserve">      4011 JUZGADOS ADMINISTRATIVOS MUNICIPALES                             </t>
  </si>
  <si>
    <t xml:space="preserve">      4012 DEFENSORIA DE OFICIO EN MATERIA ADMINISTRATIVA                   </t>
  </si>
  <si>
    <t xml:space="preserve">      4013 INSTITUTO MUNICIPAL DE PLANEACION                                </t>
  </si>
  <si>
    <t xml:space="preserve">      5010 PATRONATO DE BOMBEROS DE LEON GUANAJUATO                         </t>
  </si>
  <si>
    <t xml:space="preserve">      5011 COMISION MUNICIPAL DE CULTURA FISICA Y DEPORTE DE LEON           </t>
  </si>
  <si>
    <t xml:space="preserve">      5012 SISTEMA PARA EL DESARROLLO INTEGRAL DE LA FAMILIA                </t>
  </si>
  <si>
    <t xml:space="preserve">      5013 PATRONATO EXPLORA                                                </t>
  </si>
  <si>
    <t xml:space="preserve">      5017 INSTITUTO MUNICIPAL DE VIVIENDA DE LEON                          </t>
  </si>
  <si>
    <t xml:space="preserve">      5018 INSTITUTO CULTURAL DE LEON                                       </t>
  </si>
  <si>
    <t xml:space="preserve">      5019 INSTITUTO MUNICIPAL DE LAS MUJERES                               </t>
  </si>
  <si>
    <t xml:space="preserve">      5021 PATRONATO DEL PARQUE ZOOLOGICO DE LEON                           </t>
  </si>
  <si>
    <t xml:space="preserve">      5050 OFICINA DE CONVENCIONES Y VISITANTES                             </t>
  </si>
  <si>
    <t xml:space="preserve">      5051 FIDEICOMISO DE OBRAS POR COOPERACION                             </t>
  </si>
  <si>
    <t xml:space="preserve">      5052 INSTITUTO MUNICIPAL DE LA JUVENTUD                               </t>
  </si>
  <si>
    <t xml:space="preserve">      5053 PATRONATO DEL PARQUE ECOLOGICO METROPOLITANO                     </t>
  </si>
  <si>
    <t xml:space="preserve">      5056 FIDEICOMISO MUSEO DE LA CIUDAD DE LEON                           </t>
  </si>
  <si>
    <t xml:space="preserve">      5057 SISTEMA INTEGRAL ASEO PUBLICO DE LEON                            </t>
  </si>
  <si>
    <t xml:space="preserve">      5058 ACADEMIA METROPOLITANA DE SEGURIDAD PUBLICA                      </t>
  </si>
  <si>
    <t>*</t>
  </si>
  <si>
    <t>II. Gasto Etiquetado (II=A+B+C+D+E+F+G+H)</t>
  </si>
  <si>
    <t>Formato 6 c) Estado Analítico del Ejercicio del Presupuesto de Egresos Detallado -LDF 
                       (Claisificación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</si>
  <si>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</si>
  <si>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</si>
  <si>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</si>
  <si>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</si>
  <si>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</si>
  <si>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</si>
  <si>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</si>
  <si>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</si>
  <si>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</si>
  <si>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</si>
  <si>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</si>
  <si>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</si>
  <si>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</si>
  <si>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</si>
  <si>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</si>
  <si>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</si>
  <si>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</si>
  <si>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</si>
  <si>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</si>
  <si>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</si>
  <si>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</si>
  <si>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</si>
  <si>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</si>
  <si>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</si>
  <si>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</si>
  <si>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</si>
  <si>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</si>
  <si>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</si>
  <si>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</si>
  <si>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</si>
  <si>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</si>
  <si>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</si>
  <si>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</si>
  <si>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</si>
  <si>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</si>
  <si>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</si>
  <si>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</si>
  <si>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</si>
  <si>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</si>
  <si>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</si>
  <si>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</si>
  <si>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</si>
  <si>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</si>
  <si>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</si>
  <si>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</si>
  <si>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</si>
  <si>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</si>
  <si>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</si>
  <si>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</si>
  <si>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</si>
  <si>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</si>
  <si>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</si>
  <si>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</si>
  <si>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</si>
  <si>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</si>
  <si>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</si>
  <si>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>Formato 7 a) Proyecciones de Ingresos - LDF</t>
  </si>
  <si>
    <t>Municipio de León, Gobierno del Estado de Guanajuato</t>
  </si>
  <si>
    <t>Proyecciones de Ingresos - LDF</t>
  </si>
  <si>
    <t>(CIFRAS NOMINALES)</t>
  </si>
  <si>
    <t>Concepto (b)</t>
  </si>
  <si>
    <t>2021 (d)</t>
  </si>
  <si>
    <t>2022 (d)</t>
  </si>
  <si>
    <t>2023 (d)</t>
  </si>
  <si>
    <t>2024 (d)</t>
  </si>
  <si>
    <t>2025 (d)</t>
  </si>
  <si>
    <t>Año en Cuestión
(de proyecto de presupuesto) (c)</t>
  </si>
  <si>
    <t>1. Ingresos de Libre Disposición (1=A+B+C+D+E+F+G+H+I+J+K+L)</t>
  </si>
  <si>
    <t>A. Impuestos</t>
  </si>
  <si>
    <t>B. Cuotas y Aportaciones de Seguridad Social</t>
  </si>
  <si>
    <t>C. Contribuciones de Mejoras</t>
  </si>
  <si>
    <t xml:space="preserve">D. Derechos </t>
  </si>
  <si>
    <t>E. Productos</t>
  </si>
  <si>
    <t>F. Aprovechamientos</t>
  </si>
  <si>
    <t>G. Ingresos por ventas de Bienes y Servicios</t>
  </si>
  <si>
    <t>H. Participaciones</t>
  </si>
  <si>
    <t>I. Incentivos Derivados de la Colaboración Fiscal</t>
  </si>
  <si>
    <t>J. Transferencias</t>
  </si>
  <si>
    <t>K. Convenios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</si>
  <si>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</si>
  <si>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</si>
  <si>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</si>
  <si>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</si>
  <si>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</si>
  <si>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D. Transferencias, Subsidios y Subvenciones, y Pensiones y Jubilaciones</t>
  </si>
  <si>
    <t>E. Otras Transferencias Federales Etiquetadas</t>
  </si>
  <si>
    <t>3. Ingresos Derivados de Financiamientos (3=A)</t>
  </si>
  <si>
    <t>A. Ingresos Derivados de Financiamientos</t>
  </si>
  <si>
    <t>4. Total de Ingresos Proyectados (4=1+2+3)</t>
  </si>
  <si>
    <t>Datos Informativos</t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</si>
  <si>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</si>
  <si>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</si>
  <si>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Financiamientos (3= 1 + 2)</t>
  </si>
  <si>
    <t>7A</t>
  </si>
  <si>
    <t>Formato 7 b) Proyecciones de Egresos - LDF</t>
  </si>
  <si>
    <t>Proyecciones de Egresos - LDF</t>
  </si>
  <si>
    <t xml:space="preserve">        Concepto (b)</t>
  </si>
  <si>
    <t>1.  Gasto No Etiquetado (1=A+B+C+D+E+F+G+H+I)</t>
  </si>
  <si>
    <t>A.     Servicios Personales</t>
  </si>
  <si>
    <t>B.     Materiales y Suministros</t>
  </si>
  <si>
    <t>C.    Servicios Generales</t>
  </si>
  <si>
    <t>D.    Transferencias, Asignaciones, Subsidios y Otras Ayudas</t>
  </si>
  <si>
    <t>E. 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</si>
  <si>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</si>
  <si>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</si>
  <si>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</si>
  <si>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</si>
  <si>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1.  Gasto Etiquetado (2=A+B+C+D+E+F+G+H+I)</t>
  </si>
  <si>
    <t>H.    Participaciones y Aportaciones</t>
  </si>
  <si>
    <t>2.  Total de Egresos Proyectados (3 = 1 + 2)</t>
  </si>
  <si>
    <t>Formato 7 d) Resultados de Egresos - LDF</t>
  </si>
  <si>
    <t>Resultados de Egresos - LDF</t>
  </si>
  <si>
    <t>2014 ¹ (c)</t>
  </si>
  <si>
    <t>2015 ¹ (c)</t>
  </si>
  <si>
    <t>2016 ¹ (c)</t>
  </si>
  <si>
    <t>2017 ¹ (c)</t>
  </si>
  <si>
    <t>2018 ¹ (c)</t>
  </si>
  <si>
    <t>Año del Ejercicio 
Vigente 2 (d)</t>
  </si>
  <si>
    <t>1.  Gasto No Etiquetado (1=A+B+C+D+E+F+G+H+I)</t>
  </si>
  <si>
    <t>2.  Gasto Etiquetado (2=A+B+C+D+E+F+G+H+I)</t>
  </si>
  <si>
    <t>3.  Total del Resultado de Egresos (3=1+2)</t>
  </si>
  <si>
    <t>1 Los importes corresponden al momento contable de los ingresos devengados.</t>
  </si>
  <si>
    <t>2 Los importes corresponden a los ingresos devengados al cierre trimestral más reciente disponible y estimados para el resto del ejercicio.</t>
  </si>
  <si>
    <t>Municipio de León, Gobierno del Estado de Guanajuato (a)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</si>
  <si>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</si>
  <si>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</si>
  <si>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</si>
  <si>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</si>
  <si>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</si>
  <si>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</si>
  <si>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Recaudado</t>
  </si>
  <si>
    <t>Ingresos de Libre Disposición</t>
  </si>
  <si>
    <t>D. Derechos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</si>
  <si>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</si>
  <si>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</si>
  <si>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</si>
  <si>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</si>
  <si>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</si>
  <si>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</si>
  <si>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</si>
  <si>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</si>
  <si>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</si>
  <si>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</si>
  <si>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</si>
  <si>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</si>
  <si>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</si>
  <si>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</si>
  <si>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</si>
  <si>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</si>
  <si>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</si>
  <si>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</si>
  <si>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</si>
  <si>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</si>
  <si>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</si>
  <si>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</si>
  <si>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</si>
  <si>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</si>
  <si>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</si>
  <si>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</si>
  <si>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</si>
  <si>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</si>
  <si>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</si>
  <si>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</si>
  <si>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</si>
  <si>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</si>
  <si>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</si>
  <si>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</si>
  <si>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</si>
  <si>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</si>
  <si>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</si>
  <si>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</si>
  <si>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</si>
  <si>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</si>
  <si>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</si>
  <si>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</si>
  <si>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</si>
  <si>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II. Total de Transferencias Federales Etiquetadas (II = A + B + C + D + E)</t>
  </si>
  <si>
    <t>III. Ingresos Derivados de Financiamientos (III = A)</t>
  </si>
  <si>
    <t>IV. Total de Ingresos (IV = I + II + III)</t>
  </si>
  <si>
    <t>1. Ingresos Derivados de Financiamientos con Fuente de Pago de Ingresos de Libre Disposición</t>
  </si>
  <si>
    <t>3. Ingresos Derivados de Financiamientos (3 = 1 + 2)</t>
  </si>
  <si>
    <t>1.  Ingresos de Libre Disposición (1=A+B+C+D+E+F+G+H+I+J+K+L)</t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</si>
  <si>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</si>
  <si>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</si>
  <si>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</si>
  <si>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</si>
  <si>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</si>
  <si>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</si>
  <si>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Ventas de Bienes y Servicios</t>
  </si>
  <si>
    <t>H.    Participaciones</t>
  </si>
  <si>
    <t>I.     Incentivos Derivados de la Colaboración Fiscal</t>
  </si>
  <si>
    <t xml:space="preserve">J.    Transferencias </t>
  </si>
  <si>
    <t>K.    Convenios</t>
  </si>
  <si>
    <t>L.     Otros Ingresos de Libre Disposición</t>
  </si>
  <si>
    <t>2.  Transferencias Federales Etiquetadas (2=A+B+C+D+E)</t>
  </si>
  <si>
    <t>A.    Aportaciones</t>
  </si>
  <si>
    <t>B.    Convenios</t>
  </si>
  <si>
    <t>C.    Fondos Distintos de Aportaciones</t>
  </si>
  <si>
    <t>D.    Transferencias, Subsidios y Subvenciones, y Pensiones y Jubilaciones</t>
  </si>
  <si>
    <t>E.    Otras Transferencias Federales Etiquetadas</t>
  </si>
  <si>
    <t>3.  Ingresos Derivados de Financiamientos (3=A)</t>
  </si>
  <si>
    <t>4.  Total de Resultados de Ingresos (4=1+2+3)</t>
  </si>
  <si>
    <t>2. Ingresos derivados de Financiamientos con Fuente de Pago de Transferencias Federales Etiquetadas</t>
  </si>
  <si>
    <t>3. Ingresos Derivados de Financiamiento (3 = 1 + 2)</t>
  </si>
  <si>
    <t>Formato 7 c) Resultados de Ingresos - LDF</t>
  </si>
  <si>
    <t>Resultados de Ingresos - LDF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</si>
  <si>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</si>
  <si>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Los importes corresponden a los ingresos devengados al cierre trimestral más reciente disponible y estimados para el resto del ejercicio.</t>
    </r>
  </si>
  <si>
    <t>Del 1 de enero al 31 de marzo de 2019 (b)</t>
  </si>
  <si>
    <t>Formato 1 Estado de Situación Financiera Detallado - LDF</t>
  </si>
  <si>
    <t>Municipio de León</t>
  </si>
  <si>
    <t>Estado de Situación Financiera Detallado - LDF</t>
  </si>
  <si>
    <t>Al 31 de marzo de 2019  y al 31 de diciembre de 2018</t>
  </si>
  <si>
    <t xml:space="preserve">   Concepto (c)</t>
  </si>
  <si>
    <t>31 de diciembre de 2018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</si>
  <si>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</si>
  <si>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</si>
  <si>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</si>
  <si>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</si>
  <si>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</si>
  <si>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</si>
  <si>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</si>
  <si>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</si>
  <si>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</si>
  <si>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</si>
  <si>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</si>
  <si>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</si>
  <si>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</si>
  <si>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</si>
  <si>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</si>
  <si>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</si>
  <si>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</si>
  <si>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</si>
  <si>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</si>
  <si>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</si>
  <si>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</si>
  <si>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</si>
  <si>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</si>
  <si>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</si>
  <si>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</si>
  <si>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</si>
  <si>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</si>
  <si>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</si>
  <si>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</si>
  <si>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</si>
  <si>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</si>
  <si>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</si>
  <si>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</si>
  <si>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</si>
  <si>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</si>
  <si>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</si>
  <si>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</si>
  <si>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</si>
  <si>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</si>
  <si>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</si>
  <si>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</si>
  <si>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</si>
  <si>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</si>
  <si>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</si>
  <si>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</si>
  <si>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</si>
  <si>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</si>
  <si>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</si>
  <si>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</si>
  <si>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</si>
  <si>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</si>
  <si>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</si>
  <si>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</si>
  <si>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</si>
  <si>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</si>
  <si>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</si>
  <si>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</si>
  <si>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</si>
  <si>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</si>
  <si>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</si>
  <si>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</si>
  <si>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</si>
  <si>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</si>
  <si>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</si>
  <si>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</si>
  <si>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</si>
  <si>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</si>
  <si>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</si>
  <si>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</si>
  <si>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</si>
  <si>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</si>
  <si>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</si>
  <si>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</si>
  <si>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</si>
  <si>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</si>
  <si>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</si>
  <si>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</si>
  <si>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</si>
  <si>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</si>
  <si>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</si>
  <si>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</si>
  <si>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</si>
  <si>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</si>
  <si>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</si>
  <si>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</si>
  <si>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</si>
  <si>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</si>
  <si>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</si>
  <si>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</si>
  <si>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</si>
  <si>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</si>
  <si>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</si>
  <si>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</si>
  <si>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</si>
  <si>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</si>
  <si>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</si>
  <si>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</si>
  <si>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</si>
  <si>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</si>
  <si>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</si>
  <si>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</si>
  <si>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</si>
  <si>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</si>
  <si>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</si>
  <si>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</si>
  <si>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</si>
  <si>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</si>
  <si>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</si>
  <si>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</si>
  <si>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</si>
  <si>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</si>
  <si>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</si>
  <si>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</si>
  <si>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</si>
  <si>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</si>
  <si>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</si>
  <si>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</si>
  <si>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 xml:space="preserve">LIC. HÉCTOR GERMÁN RÉNE LÓPEZ SANTILLANA </t>
  </si>
  <si>
    <t>Municipio de León
Informe Analítico de la Deuda Pública y Otros Pasivos - LDF
Del 1 de enero al 31 de Marzo de 2019
(PESOS)</t>
  </si>
  <si>
    <t>Denominación de la Deuda Pública y Otros Pasivos (c)</t>
  </si>
  <si>
    <t>Saldo al 31 de diciembre de 2018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</si>
  <si>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</si>
  <si>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</si>
  <si>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</si>
  <si>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</si>
  <si>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</si>
  <si>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</si>
  <si>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</si>
  <si>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</si>
  <si>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</si>
  <si>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 xml:space="preserve">    a1.1) Banorte 67374996</t>
  </si>
  <si>
    <t xml:space="preserve">    a1.2) Banobras 11513</t>
  </si>
  <si>
    <t xml:space="preserve">    a1.3) Banamex 24776546014</t>
  </si>
  <si>
    <t>a2) Títulos y Valores</t>
  </si>
  <si>
    <t>a3) Arrendamientos Financieros</t>
  </si>
  <si>
    <t>B. Largo Plazo (B=b1+b2+b3)</t>
  </si>
  <si>
    <t>b1) Instituciones de Crédito</t>
  </si>
  <si>
    <t xml:space="preserve">    b1.1) Banorte 67374996</t>
  </si>
  <si>
    <t xml:space="preserve">    b1.2) Banobras 11513</t>
  </si>
  <si>
    <t xml:space="preserve">    b1.3) Banamex 24776546014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</si>
  <si>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</si>
  <si>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</si>
  <si>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</si>
  <si>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</si>
  <si>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(informativo)</t>
    </r>
  </si>
  <si>
    <t>A. Deuda Contingente 1</t>
  </si>
  <si>
    <t>NADA QUE COMENTAR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</si>
  <si>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</si>
  <si>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</si>
  <si>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8"/>
        <color theme="1"/>
        <rFont val="Arial"/>
        <family val="2"/>
      </rPr>
      <t>2</t>
    </r>
    <r>
      <rPr>
        <b/>
        <sz val="8"/>
        <color theme="1"/>
        <rFont val="Arial"/>
        <family val="2"/>
      </rPr>
      <t xml:space="preserve"> (Informativo)</t>
    </r>
  </si>
  <si>
    <t>A. Instrumento Bono Cupón Cero 1</t>
  </si>
  <si>
    <t>B. Instrumento Bono Cupón Cero 2</t>
  </si>
  <si>
    <t>C. Instrumento Bono Cupón Cero XX</t>
  </si>
  <si>
    <t>Obligaciones a Corto Plazo (k)</t>
  </si>
  <si>
    <t>Monto Contratado</t>
  </si>
  <si>
    <t>Plazo Pactado</t>
  </si>
  <si>
    <t>Tasa de Interés</t>
  </si>
  <si>
    <t>Comisiones y Costos Relacionados</t>
  </si>
  <si>
    <t>Tasa Efectiva</t>
  </si>
  <si>
    <t>(k)</t>
  </si>
  <si>
    <t>(l)</t>
  </si>
  <si>
    <t>(m)</t>
  </si>
  <si>
    <t>(n)</t>
  </si>
  <si>
    <t>(o)</t>
  </si>
  <si>
    <t>(p)</t>
  </si>
  <si>
    <t>6. Obligaciones a Corto Plazo (Informativo)</t>
  </si>
  <si>
    <t>A. Crédito 1</t>
  </si>
  <si>
    <t>B. Crédito 2</t>
  </si>
  <si>
    <t>C. Crédito XX</t>
  </si>
  <si>
    <t>Bajo protesta de decir verdad declaramos que los Estados Financieros y sus notas, son razonablemente correctos y son responsabilidad del emisor.</t>
  </si>
  <si>
    <t>C.P . ENRIQUE RODRIGO SOSA CAMPOS</t>
  </si>
  <si>
    <t>Formato 3 Informe Analítico de Obligaciones Diferentes de Financiamientos - LDF</t>
  </si>
  <si>
    <t>Informe Analítico de Obligaciones Diferentes de Financiamientos – LDF</t>
  </si>
  <si>
    <t>Del 01 de enero al 31 de marzo de 2019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</si>
  <si>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</si>
  <si>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</si>
  <si>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</si>
  <si>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</si>
  <si>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</si>
  <si>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</si>
  <si>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</si>
  <si>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</si>
  <si>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NO APLICA</t>
  </si>
  <si>
    <t>B. NO APLICA</t>
  </si>
  <si>
    <t>C. Total de Obligaciones Diferentes de Financiamiento (C=A+B)</t>
  </si>
  <si>
    <t xml:space="preserve">PRESIDENTE MUNICIPAL 
LIC. HÉCTOR GERMÁN RÉNE LÓPEZ SANTILLANA </t>
  </si>
  <si>
    <t>TESORERO MUNICIPAL
C.P . ENRIQUE RODRIGO SOSA CAMPOS</t>
  </si>
  <si>
    <r>
      <t xml:space="preserve"> 2019   Año del Ejercicio
Vigente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</si>
</sst>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_-;\-* #,##0_-;_-* &quot;-&quot;_-;_-@_-"/>
    <numFmt numFmtId="43" formatCode="_-* #,##0.00_-;\-* #,##0.00_-;_-* &quot;-&quot;??_-;_-@_-"/>
    <numFmt numFmtId="164" formatCode="#,##0.00_ ;\-#,##0.00\ "/>
    <numFmt numFmtId="165" formatCode="#,##0_ ;\-#,##0\ "/>
    <numFmt numFmtId="166" formatCode="_-* #,##0_-;\-* #,##0_-;_-* &quot;-&quot;??_-;_-@_-"/>
    <numFmt numFmtId="167" formatCode="_-* #,##0.00_-;\-* #,##0.00_-;_-* &quot;-&quot;_-;_-@_-"/>
    <numFmt numFmtId="168" formatCode="dd/mm/yyyy;@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11"/>
      <name val="Calibri"/>
      <family val="2"/>
      <scheme val="minor"/>
    </font>
    <font>
      <sz val="8"/>
      <name val="Arial"/>
      <family val="2"/>
    </font>
    <font>
      <b/>
      <sz val="8"/>
      <color theme="1"/>
      <name val="Arial"/>
      <family val="2"/>
    </font>
    <font>
      <b/>
      <vertAlign val="superscript"/>
      <sz val="11"/>
      <color theme="1"/>
      <name val="Calibri"/>
      <family val="2"/>
      <scheme val="minor"/>
    </font>
    <font>
      <vertAlign val="superscript"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10"/>
      <name val="Arial"/>
      <family val="2"/>
    </font>
    <font>
      <b/>
      <vertAlign val="superscript"/>
      <sz val="8"/>
      <color theme="1"/>
      <name val="Arial"/>
      <family val="2"/>
    </font>
    <font>
      <b/>
      <i/>
      <sz val="8"/>
      <color theme="1"/>
      <name val="Arial"/>
      <family val="2"/>
    </font>
    <font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 tint="-0.249977111117893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2" tint="-9.9948118533890809E-2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/>
    <xf numFmtId="0" fontId="18" fillId="0" borderId="0"/>
    <xf numFmtId="0" fontId="7" fillId="0" borderId="0"/>
  </cellStyleXfs>
  <cellXfs count="278">
    <xf numFmtId="0" fontId="0" fillId="0" borderId="0" xfId="0"/>
    <xf numFmtId="0" fontId="2" fillId="2" borderId="9" xfId="0" applyFont="1" applyFill="1" applyBorder="1" applyAlignment="1">
      <alignment horizontal="left" vertical="center" wrapText="1" indent="3"/>
    </xf>
    <xf numFmtId="0" fontId="2" fillId="2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left" vertical="center" indent="3"/>
    </xf>
    <xf numFmtId="0" fontId="0" fillId="0" borderId="10" xfId="0" applyFill="1" applyBorder="1" applyAlignment="1">
      <alignment horizontal="left" vertical="center" indent="6"/>
    </xf>
    <xf numFmtId="0" fontId="0" fillId="0" borderId="10" xfId="0" applyFill="1" applyBorder="1" applyAlignment="1">
      <alignment horizontal="left" vertical="center" indent="3"/>
    </xf>
    <xf numFmtId="0" fontId="2" fillId="0" borderId="10" xfId="0" applyFont="1" applyFill="1" applyBorder="1" applyAlignment="1">
      <alignment horizontal="left" vertical="center" wrapText="1" indent="3"/>
    </xf>
    <xf numFmtId="0" fontId="2" fillId="0" borderId="12" xfId="0" applyFont="1" applyFill="1" applyBorder="1" applyAlignment="1">
      <alignment horizontal="left" vertical="center" wrapText="1" indent="3"/>
    </xf>
    <xf numFmtId="0" fontId="0" fillId="0" borderId="12" xfId="0" applyFill="1" applyBorder="1"/>
    <xf numFmtId="0" fontId="0" fillId="0" borderId="0" xfId="0" applyAlignment="1">
      <alignment vertical="center"/>
    </xf>
    <xf numFmtId="0" fontId="0" fillId="0" borderId="10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2" fillId="0" borderId="12" xfId="0" applyFont="1" applyFill="1" applyBorder="1" applyAlignment="1">
      <alignment horizontal="left" vertical="center" indent="3"/>
    </xf>
    <xf numFmtId="0" fontId="0" fillId="0" borderId="13" xfId="0" applyFill="1" applyBorder="1" applyAlignment="1">
      <alignment horizontal="left" vertical="center" indent="6"/>
    </xf>
    <xf numFmtId="0" fontId="2" fillId="0" borderId="10" xfId="0" applyFont="1" applyFill="1" applyBorder="1" applyAlignment="1">
      <alignment horizontal="left" vertical="center" wrapText="1" indent="9"/>
    </xf>
    <xf numFmtId="0" fontId="0" fillId="0" borderId="10" xfId="0" applyFill="1" applyBorder="1" applyAlignment="1">
      <alignment horizontal="left" vertical="center" indent="12"/>
    </xf>
    <xf numFmtId="0" fontId="2" fillId="0" borderId="10" xfId="0" applyFont="1" applyFill="1" applyBorder="1" applyAlignment="1">
      <alignment vertical="center"/>
    </xf>
    <xf numFmtId="43" fontId="0" fillId="0" borderId="0" xfId="1" applyFont="1"/>
    <xf numFmtId="43" fontId="2" fillId="2" borderId="9" xfId="1" applyFont="1" applyFill="1" applyBorder="1" applyAlignment="1">
      <alignment horizontal="center" vertical="center" wrapText="1"/>
    </xf>
    <xf numFmtId="43" fontId="0" fillId="0" borderId="12" xfId="1" applyFont="1" applyFill="1" applyBorder="1"/>
    <xf numFmtId="0" fontId="7" fillId="0" borderId="0" xfId="0" applyFont="1"/>
    <xf numFmtId="0" fontId="7" fillId="0" borderId="1" xfId="0" applyFont="1" applyBorder="1"/>
    <xf numFmtId="164" fontId="8" fillId="0" borderId="3" xfId="2" applyNumberFormat="1" applyFont="1" applyBorder="1" applyAlignment="1" applyProtection="1">
      <alignment horizontal="center" vertical="top" wrapText="1"/>
      <protection locked="0"/>
    </xf>
    <xf numFmtId="164" fontId="8" fillId="0" borderId="0" xfId="2" applyNumberFormat="1" applyFont="1" applyBorder="1" applyAlignment="1" applyProtection="1">
      <alignment horizontal="center" vertical="top" wrapText="1"/>
      <protection locked="0"/>
    </xf>
    <xf numFmtId="0" fontId="2" fillId="3" borderId="13" xfId="0" applyFont="1" applyFill="1" applyBorder="1" applyAlignment="1">
      <alignment horizontal="left" vertical="center" indent="3"/>
    </xf>
    <xf numFmtId="0" fontId="0" fillId="3" borderId="10" xfId="0" applyFill="1" applyBorder="1" applyAlignment="1">
      <alignment horizontal="left" vertical="center" indent="6"/>
    </xf>
    <xf numFmtId="0" fontId="0" fillId="3" borderId="10" xfId="0" applyFill="1" applyBorder="1" applyAlignment="1">
      <alignment horizontal="left" vertical="center" indent="9"/>
    </xf>
    <xf numFmtId="0" fontId="0" fillId="3" borderId="10" xfId="0" applyFill="1" applyBorder="1" applyAlignment="1">
      <alignment horizontal="left" vertical="center" indent="3"/>
    </xf>
    <xf numFmtId="0" fontId="2" fillId="3" borderId="10" xfId="0" applyFont="1" applyFill="1" applyBorder="1" applyAlignment="1">
      <alignment horizontal="left" vertical="center" indent="3"/>
    </xf>
    <xf numFmtId="0" fontId="0" fillId="3" borderId="10" xfId="0" applyFill="1" applyBorder="1" applyAlignment="1">
      <alignment horizontal="left" indent="9"/>
    </xf>
    <xf numFmtId="0" fontId="0" fillId="3" borderId="10" xfId="0" applyFill="1" applyBorder="1" applyAlignment="1">
      <alignment horizontal="left" indent="3"/>
    </xf>
    <xf numFmtId="0" fontId="2" fillId="3" borderId="10" xfId="0" applyFont="1" applyFill="1" applyBorder="1" applyAlignment="1">
      <alignment horizontal="left" indent="3"/>
    </xf>
    <xf numFmtId="0" fontId="0" fillId="0" borderId="12" xfId="0" applyBorder="1" applyAlignment="1">
      <alignment vertical="center"/>
    </xf>
    <xf numFmtId="43" fontId="0" fillId="0" borderId="12" xfId="1" applyFont="1" applyBorder="1"/>
    <xf numFmtId="0" fontId="2" fillId="2" borderId="9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left" vertical="center" indent="3"/>
    </xf>
    <xf numFmtId="0" fontId="0" fillId="0" borderId="10" xfId="0" applyFill="1" applyBorder="1" applyAlignment="1" applyProtection="1">
      <alignment horizontal="left" vertical="center" indent="6"/>
      <protection locked="0"/>
    </xf>
    <xf numFmtId="0" fontId="3" fillId="0" borderId="10" xfId="0" applyFont="1" applyFill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0" xfId="0" applyFill="1" applyBorder="1"/>
    <xf numFmtId="0" fontId="2" fillId="2" borderId="14" xfId="0" applyFont="1" applyFill="1" applyBorder="1" applyAlignment="1">
      <alignment horizontal="center" vertical="center"/>
    </xf>
    <xf numFmtId="0" fontId="0" fillId="0" borderId="10" xfId="0" applyFill="1" applyBorder="1" applyAlignment="1">
      <alignment horizontal="left" vertical="center" indent="9"/>
    </xf>
    <xf numFmtId="0" fontId="0" fillId="0" borderId="10" xfId="0" applyFill="1" applyBorder="1" applyAlignment="1">
      <alignment horizontal="left" vertical="center" wrapText="1" indent="9"/>
    </xf>
    <xf numFmtId="0" fontId="0" fillId="0" borderId="10" xfId="0" applyFill="1" applyBorder="1" applyAlignment="1">
      <alignment horizontal="left" vertical="center" wrapText="1" indent="6"/>
    </xf>
    <xf numFmtId="0" fontId="0" fillId="0" borderId="10" xfId="0" applyFill="1" applyBorder="1" applyAlignment="1">
      <alignment horizontal="left" wrapText="1" indent="9"/>
    </xf>
    <xf numFmtId="0" fontId="0" fillId="0" borderId="8" xfId="0" applyFill="1" applyBorder="1"/>
    <xf numFmtId="0" fontId="2" fillId="2" borderId="15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left" indent="3"/>
    </xf>
    <xf numFmtId="0" fontId="0" fillId="0" borderId="8" xfId="0" applyBorder="1" applyAlignment="1">
      <alignment horizontal="center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6" xfId="0" applyFont="1" applyFill="1" applyBorder="1" applyAlignment="1" applyProtection="1">
      <alignment horizontal="center" vertical="center" wrapText="1"/>
    </xf>
    <xf numFmtId="0" fontId="0" fillId="0" borderId="10" xfId="0" applyFill="1" applyBorder="1" applyAlignment="1">
      <alignment horizontal="left" indent="6"/>
    </xf>
    <xf numFmtId="0" fontId="0" fillId="0" borderId="10" xfId="0" applyFont="1" applyFill="1" applyBorder="1" applyAlignment="1">
      <alignment horizontal="left" vertical="center" indent="6"/>
    </xf>
    <xf numFmtId="0" fontId="0" fillId="0" borderId="10" xfId="0" applyFont="1" applyFill="1" applyBorder="1" applyAlignment="1">
      <alignment horizontal="left" vertical="center" wrapText="1" indent="3"/>
    </xf>
    <xf numFmtId="0" fontId="0" fillId="0" borderId="10" xfId="0" applyFill="1" applyBorder="1" applyAlignment="1"/>
    <xf numFmtId="165" fontId="2" fillId="0" borderId="13" xfId="1" applyNumberFormat="1" applyFont="1" applyFill="1" applyBorder="1" applyAlignment="1" applyProtection="1">
      <alignment vertical="center"/>
      <protection locked="0"/>
    </xf>
    <xf numFmtId="165" fontId="0" fillId="0" borderId="10" xfId="1" applyNumberFormat="1" applyFont="1" applyFill="1" applyBorder="1" applyAlignment="1" applyProtection="1">
      <alignment vertical="center"/>
      <protection locked="0"/>
    </xf>
    <xf numFmtId="165" fontId="0" fillId="0" borderId="10" xfId="1" applyNumberFormat="1" applyFont="1" applyFill="1" applyBorder="1" applyAlignment="1">
      <alignment vertical="center"/>
    </xf>
    <xf numFmtId="165" fontId="2" fillId="0" borderId="10" xfId="1" applyNumberFormat="1" applyFont="1" applyFill="1" applyBorder="1" applyAlignment="1" applyProtection="1">
      <alignment vertical="center"/>
      <protection locked="0"/>
    </xf>
    <xf numFmtId="165" fontId="2" fillId="0" borderId="10" xfId="1" applyNumberFormat="1" applyFont="1" applyFill="1" applyBorder="1" applyAlignment="1">
      <alignment vertical="center"/>
    </xf>
    <xf numFmtId="165" fontId="2" fillId="0" borderId="6" xfId="1" applyNumberFormat="1" applyFont="1" applyFill="1" applyBorder="1" applyAlignment="1" applyProtection="1">
      <alignment horizontal="right" vertical="center"/>
      <protection locked="0"/>
    </xf>
    <xf numFmtId="165" fontId="0" fillId="0" borderId="6" xfId="1" applyNumberFormat="1" applyFont="1" applyFill="1" applyBorder="1" applyAlignment="1" applyProtection="1">
      <alignment horizontal="right" vertical="center"/>
      <protection locked="0"/>
    </xf>
    <xf numFmtId="165" fontId="0" fillId="0" borderId="6" xfId="1" applyNumberFormat="1" applyFont="1" applyFill="1" applyBorder="1" applyAlignment="1">
      <alignment horizontal="right" vertical="center"/>
    </xf>
    <xf numFmtId="165" fontId="2" fillId="0" borderId="4" xfId="1" applyNumberFormat="1" applyFont="1" applyFill="1" applyBorder="1" applyAlignment="1" applyProtection="1">
      <alignment vertical="center"/>
      <protection locked="0"/>
    </xf>
    <xf numFmtId="165" fontId="0" fillId="0" borderId="6" xfId="1" applyNumberFormat="1" applyFont="1" applyFill="1" applyBorder="1" applyAlignment="1" applyProtection="1">
      <alignment vertical="center"/>
      <protection locked="0"/>
    </xf>
    <xf numFmtId="165" fontId="2" fillId="0" borderId="6" xfId="1" applyNumberFormat="1" applyFont="1" applyFill="1" applyBorder="1" applyAlignment="1" applyProtection="1">
      <alignment vertical="center"/>
      <protection locked="0"/>
    </xf>
    <xf numFmtId="165" fontId="0" fillId="0" borderId="6" xfId="1" applyNumberFormat="1" applyFont="1" applyFill="1" applyBorder="1" applyAlignment="1" applyProtection="1">
      <alignment vertical="center" wrapText="1"/>
      <protection locked="0"/>
    </xf>
    <xf numFmtId="165" fontId="0" fillId="0" borderId="6" xfId="1" applyNumberFormat="1" applyFont="1" applyFill="1" applyBorder="1" applyAlignment="1">
      <alignment vertical="center"/>
    </xf>
    <xf numFmtId="3" fontId="2" fillId="0" borderId="13" xfId="1" applyNumberFormat="1" applyFont="1" applyFill="1" applyBorder="1" applyAlignment="1" applyProtection="1">
      <alignment vertical="center"/>
      <protection locked="0"/>
    </xf>
    <xf numFmtId="3" fontId="0" fillId="0" borderId="10" xfId="1" applyNumberFormat="1" applyFont="1" applyFill="1" applyBorder="1" applyAlignment="1" applyProtection="1">
      <alignment vertical="center"/>
      <protection locked="0"/>
    </xf>
    <xf numFmtId="3" fontId="0" fillId="0" borderId="10" xfId="0" applyNumberFormat="1" applyFill="1" applyBorder="1" applyAlignment="1">
      <alignment vertical="center"/>
    </xf>
    <xf numFmtId="3" fontId="2" fillId="0" borderId="10" xfId="1" applyNumberFormat="1" applyFont="1" applyFill="1" applyBorder="1" applyAlignment="1" applyProtection="1">
      <alignment vertical="center"/>
      <protection locked="0"/>
    </xf>
    <xf numFmtId="3" fontId="0" fillId="0" borderId="10" xfId="1" applyNumberFormat="1" applyFont="1" applyFill="1" applyBorder="1" applyAlignment="1">
      <alignment vertical="center"/>
    </xf>
    <xf numFmtId="165" fontId="2" fillId="3" borderId="10" xfId="1" applyNumberFormat="1" applyFont="1" applyFill="1" applyBorder="1" applyAlignment="1" applyProtection="1">
      <alignment vertical="center"/>
      <protection locked="0"/>
    </xf>
    <xf numFmtId="165" fontId="0" fillId="3" borderId="10" xfId="1" applyNumberFormat="1" applyFont="1" applyFill="1" applyBorder="1" applyAlignment="1" applyProtection="1">
      <alignment vertical="center"/>
      <protection locked="0"/>
    </xf>
    <xf numFmtId="165" fontId="0" fillId="3" borderId="10" xfId="1" applyNumberFormat="1" applyFont="1" applyFill="1" applyBorder="1" applyAlignment="1">
      <alignment vertical="center"/>
    </xf>
    <xf numFmtId="3" fontId="2" fillId="0" borderId="10" xfId="1" applyNumberFormat="1" applyFont="1" applyFill="1" applyBorder="1" applyProtection="1">
      <protection locked="0"/>
    </xf>
    <xf numFmtId="3" fontId="0" fillId="0" borderId="10" xfId="1" applyNumberFormat="1" applyFont="1" applyFill="1" applyBorder="1" applyProtection="1">
      <protection locked="0"/>
    </xf>
    <xf numFmtId="3" fontId="0" fillId="0" borderId="10" xfId="1" applyNumberFormat="1" applyFont="1" applyFill="1" applyBorder="1"/>
    <xf numFmtId="3" fontId="5" fillId="2" borderId="11" xfId="1" applyNumberFormat="1" applyFont="1" applyFill="1" applyBorder="1" applyAlignment="1"/>
    <xf numFmtId="3" fontId="6" fillId="2" borderId="11" xfId="1" applyNumberFormat="1" applyFont="1" applyFill="1" applyBorder="1" applyAlignment="1"/>
    <xf numFmtId="3" fontId="1" fillId="0" borderId="10" xfId="1" applyNumberFormat="1" applyFont="1" applyFill="1" applyBorder="1" applyProtection="1">
      <protection locked="0"/>
    </xf>
    <xf numFmtId="3" fontId="2" fillId="0" borderId="10" xfId="1" applyNumberFormat="1" applyFont="1" applyFill="1" applyBorder="1"/>
    <xf numFmtId="3" fontId="0" fillId="0" borderId="12" xfId="1" applyNumberFormat="1" applyFont="1" applyFill="1" applyBorder="1"/>
    <xf numFmtId="3" fontId="0" fillId="0" borderId="0" xfId="1" applyNumberFormat="1" applyFont="1"/>
    <xf numFmtId="3" fontId="2" fillId="2" borderId="9" xfId="1" applyNumberFormat="1" applyFont="1" applyFill="1" applyBorder="1" applyAlignment="1">
      <alignment horizontal="center" vertical="center" wrapText="1"/>
    </xf>
    <xf numFmtId="3" fontId="0" fillId="0" borderId="12" xfId="1" applyNumberFormat="1" applyFont="1" applyFill="1" applyBorder="1" applyAlignment="1">
      <alignment vertical="center"/>
    </xf>
    <xf numFmtId="3" fontId="0" fillId="0" borderId="13" xfId="1" applyNumberFormat="1" applyFont="1" applyFill="1" applyBorder="1" applyAlignment="1" applyProtection="1">
      <alignment vertical="center"/>
      <protection locked="0"/>
    </xf>
    <xf numFmtId="3" fontId="6" fillId="2" borderId="11" xfId="1" applyNumberFormat="1" applyFont="1" applyFill="1" applyBorder="1" applyAlignment="1">
      <alignment vertical="center"/>
    </xf>
    <xf numFmtId="3" fontId="2" fillId="0" borderId="10" xfId="1" applyNumberFormat="1" applyFont="1" applyFill="1" applyBorder="1" applyAlignment="1">
      <alignment vertical="center"/>
    </xf>
    <xf numFmtId="3" fontId="0" fillId="0" borderId="13" xfId="1" applyNumberFormat="1" applyFont="1" applyFill="1" applyBorder="1" applyProtection="1">
      <protection locked="0"/>
    </xf>
    <xf numFmtId="3" fontId="6" fillId="2" borderId="11" xfId="1" applyNumberFormat="1" applyFont="1" applyFill="1" applyBorder="1"/>
    <xf numFmtId="164" fontId="8" fillId="0" borderId="0" xfId="2" applyNumberFormat="1" applyFont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0" fillId="0" borderId="10" xfId="0" applyFill="1" applyBorder="1"/>
    <xf numFmtId="0" fontId="0" fillId="0" borderId="10" xfId="0" applyFill="1" applyBorder="1" applyAlignment="1" applyProtection="1">
      <alignment vertical="center"/>
      <protection locked="0"/>
    </xf>
    <xf numFmtId="0" fontId="2" fillId="0" borderId="10" xfId="0" applyFont="1" applyFill="1" applyBorder="1" applyAlignment="1" applyProtection="1">
      <alignment vertical="center"/>
      <protection locked="0"/>
    </xf>
    <xf numFmtId="0" fontId="0" fillId="0" borderId="10" xfId="0" applyFill="1" applyBorder="1" applyAlignment="1">
      <alignment horizontal="left" vertical="center" wrapText="1" indent="3"/>
    </xf>
    <xf numFmtId="3" fontId="2" fillId="0" borderId="13" xfId="0" applyNumberFormat="1" applyFont="1" applyFill="1" applyBorder="1" applyAlignment="1" applyProtection="1">
      <alignment vertical="center"/>
      <protection locked="0"/>
    </xf>
    <xf numFmtId="3" fontId="0" fillId="0" borderId="10" xfId="0" applyNumberFormat="1" applyFill="1" applyBorder="1" applyAlignment="1" applyProtection="1">
      <alignment vertical="center"/>
      <protection locked="0"/>
    </xf>
    <xf numFmtId="3" fontId="2" fillId="0" borderId="10" xfId="0" applyNumberFormat="1" applyFont="1" applyFill="1" applyBorder="1" applyAlignment="1" applyProtection="1">
      <alignment vertical="center"/>
      <protection locked="0"/>
    </xf>
    <xf numFmtId="3" fontId="7" fillId="0" borderId="10" xfId="0" applyNumberFormat="1" applyFont="1" applyFill="1" applyBorder="1" applyAlignment="1">
      <alignment vertical="center"/>
    </xf>
    <xf numFmtId="3" fontId="10" fillId="0" borderId="10" xfId="0" applyNumberFormat="1" applyFont="1" applyFill="1" applyBorder="1" applyAlignment="1">
      <alignment vertical="center"/>
    </xf>
    <xf numFmtId="3" fontId="11" fillId="0" borderId="10" xfId="0" applyNumberFormat="1" applyFont="1" applyFill="1" applyBorder="1" applyAlignment="1">
      <alignment vertical="center"/>
    </xf>
    <xf numFmtId="3" fontId="8" fillId="0" borderId="10" xfId="0" applyNumberFormat="1" applyFont="1" applyFill="1" applyBorder="1" applyAlignment="1">
      <alignment vertical="center"/>
    </xf>
    <xf numFmtId="3" fontId="0" fillId="2" borderId="11" xfId="0" applyNumberFormat="1" applyFill="1" applyBorder="1" applyAlignment="1">
      <alignment vertical="center"/>
    </xf>
    <xf numFmtId="3" fontId="11" fillId="0" borderId="12" xfId="0" applyNumberFormat="1" applyFont="1" applyFill="1" applyBorder="1" applyAlignment="1">
      <alignment vertical="center"/>
    </xf>
    <xf numFmtId="164" fontId="8" fillId="0" borderId="0" xfId="2" applyNumberFormat="1" applyFont="1" applyBorder="1" applyAlignment="1" applyProtection="1">
      <alignment horizontal="center" vertical="top" wrapText="1"/>
      <protection locked="0"/>
    </xf>
    <xf numFmtId="166" fontId="15" fillId="0" borderId="0" xfId="1" applyNumberFormat="1" applyFont="1"/>
    <xf numFmtId="166" fontId="14" fillId="2" borderId="14" xfId="1" applyNumberFormat="1" applyFont="1" applyFill="1" applyBorder="1" applyAlignment="1">
      <alignment horizontal="left" vertical="center" wrapText="1"/>
    </xf>
    <xf numFmtId="1" fontId="14" fillId="2" borderId="9" xfId="1" applyNumberFormat="1" applyFont="1" applyFill="1" applyBorder="1" applyAlignment="1" applyProtection="1">
      <alignment horizontal="center" vertical="center"/>
      <protection locked="0"/>
    </xf>
    <xf numFmtId="166" fontId="14" fillId="2" borderId="9" xfId="1" applyNumberFormat="1" applyFont="1" applyFill="1" applyBorder="1" applyAlignment="1" applyProtection="1">
      <alignment horizontal="center" vertical="center" wrapText="1"/>
      <protection locked="0"/>
    </xf>
    <xf numFmtId="166" fontId="14" fillId="2" borderId="15" xfId="1" applyNumberFormat="1" applyFont="1" applyFill="1" applyBorder="1" applyAlignment="1">
      <alignment horizontal="left" vertical="center" wrapText="1"/>
    </xf>
    <xf numFmtId="166" fontId="14" fillId="0" borderId="10" xfId="1" applyNumberFormat="1" applyFont="1" applyBorder="1" applyAlignment="1">
      <alignment horizontal="left" vertical="center" wrapText="1"/>
    </xf>
    <xf numFmtId="166" fontId="15" fillId="0" borderId="10" xfId="1" applyNumberFormat="1" applyFont="1" applyBorder="1" applyAlignment="1">
      <alignment vertical="center"/>
    </xf>
    <xf numFmtId="166" fontId="14" fillId="0" borderId="6" xfId="1" applyNumberFormat="1" applyFont="1" applyBorder="1" applyAlignment="1">
      <alignment horizontal="left" vertical="center" wrapText="1"/>
    </xf>
    <xf numFmtId="166" fontId="15" fillId="0" borderId="13" xfId="1" applyNumberFormat="1" applyFont="1" applyBorder="1" applyAlignment="1">
      <alignment vertical="center"/>
    </xf>
    <xf numFmtId="166" fontId="14" fillId="0" borderId="10" xfId="1" applyNumberFormat="1" applyFont="1" applyFill="1" applyBorder="1" applyAlignment="1">
      <alignment horizontal="left" vertical="center" wrapText="1"/>
    </xf>
    <xf numFmtId="166" fontId="15" fillId="0" borderId="10" xfId="1" applyNumberFormat="1" applyFont="1" applyFill="1" applyBorder="1" applyAlignment="1">
      <alignment vertical="center"/>
    </xf>
    <xf numFmtId="166" fontId="14" fillId="0" borderId="6" xfId="1" applyNumberFormat="1" applyFont="1" applyFill="1" applyBorder="1" applyAlignment="1">
      <alignment horizontal="left" vertical="center" wrapText="1"/>
    </xf>
    <xf numFmtId="166" fontId="15" fillId="0" borderId="6" xfId="1" applyNumberFormat="1" applyFont="1" applyFill="1" applyBorder="1" applyAlignment="1">
      <alignment vertical="center"/>
    </xf>
    <xf numFmtId="166" fontId="15" fillId="0" borderId="10" xfId="1" applyNumberFormat="1" applyFont="1" applyFill="1" applyBorder="1" applyAlignment="1">
      <alignment horizontal="left" vertical="center" wrapText="1"/>
    </xf>
    <xf numFmtId="166" fontId="14" fillId="0" borderId="10" xfId="1" applyNumberFormat="1" applyFont="1" applyFill="1" applyBorder="1" applyAlignment="1" applyProtection="1">
      <alignment vertical="center"/>
      <protection locked="0"/>
    </xf>
    <xf numFmtId="166" fontId="15" fillId="0" borderId="6" xfId="1" applyNumberFormat="1" applyFont="1" applyFill="1" applyBorder="1" applyAlignment="1">
      <alignment horizontal="left" vertical="center" wrapText="1"/>
    </xf>
    <xf numFmtId="166" fontId="14" fillId="0" borderId="6" xfId="1" applyNumberFormat="1" applyFont="1" applyFill="1" applyBorder="1" applyAlignment="1" applyProtection="1">
      <alignment vertical="center"/>
      <protection locked="0"/>
    </xf>
    <xf numFmtId="166" fontId="15" fillId="0" borderId="10" xfId="1" applyNumberFormat="1" applyFont="1" applyFill="1" applyBorder="1" applyAlignment="1" applyProtection="1">
      <alignment vertical="center"/>
      <protection locked="0"/>
    </xf>
    <xf numFmtId="166" fontId="15" fillId="0" borderId="6" xfId="1" applyNumberFormat="1" applyFont="1" applyFill="1" applyBorder="1" applyAlignment="1" applyProtection="1">
      <alignment vertical="center"/>
      <protection locked="0"/>
    </xf>
    <xf numFmtId="166" fontId="15" fillId="0" borderId="10" xfId="1" applyNumberFormat="1" applyFont="1" applyFill="1" applyBorder="1" applyAlignment="1">
      <alignment vertical="center" wrapText="1"/>
    </xf>
    <xf numFmtId="166" fontId="15" fillId="0" borderId="6" xfId="1" applyNumberFormat="1" applyFont="1" applyFill="1" applyBorder="1" applyAlignment="1">
      <alignment horizontal="left" wrapText="1"/>
    </xf>
    <xf numFmtId="166" fontId="14" fillId="0" borderId="6" xfId="1" applyNumberFormat="1" applyFont="1" applyFill="1" applyBorder="1" applyAlignment="1">
      <alignment horizontal="left" wrapText="1"/>
    </xf>
    <xf numFmtId="166" fontId="15" fillId="0" borderId="10" xfId="1" applyNumberFormat="1" applyFont="1" applyBorder="1"/>
    <xf numFmtId="166" fontId="15" fillId="0" borderId="6" xfId="1" applyNumberFormat="1" applyFont="1" applyBorder="1"/>
    <xf numFmtId="166" fontId="15" fillId="0" borderId="10" xfId="1" applyNumberFormat="1" applyFont="1" applyFill="1" applyBorder="1" applyAlignment="1">
      <alignment wrapText="1"/>
    </xf>
    <xf numFmtId="166" fontId="15" fillId="0" borderId="12" xfId="1" applyNumberFormat="1" applyFont="1" applyBorder="1" applyAlignment="1">
      <alignment wrapText="1"/>
    </xf>
    <xf numFmtId="166" fontId="15" fillId="0" borderId="12" xfId="1" applyNumberFormat="1" applyFont="1" applyBorder="1" applyAlignment="1">
      <alignment vertical="center"/>
    </xf>
    <xf numFmtId="166" fontId="15" fillId="0" borderId="12" xfId="1" applyNumberFormat="1" applyFont="1" applyBorder="1" applyAlignment="1">
      <alignment vertical="center" wrapText="1"/>
    </xf>
    <xf numFmtId="166" fontId="15" fillId="0" borderId="8" xfId="1" applyNumberFormat="1" applyFont="1" applyBorder="1" applyAlignment="1">
      <alignment vertical="center"/>
    </xf>
    <xf numFmtId="4" fontId="7" fillId="0" borderId="0" xfId="0" applyNumberFormat="1" applyFont="1" applyAlignment="1"/>
    <xf numFmtId="0" fontId="7" fillId="0" borderId="0" xfId="0" applyFont="1" applyAlignment="1"/>
    <xf numFmtId="0" fontId="7" fillId="0" borderId="1" xfId="0" applyFont="1" applyBorder="1" applyAlignment="1"/>
    <xf numFmtId="166" fontId="15" fillId="0" borderId="0" xfId="1" applyNumberFormat="1" applyFont="1" applyAlignment="1">
      <alignment wrapText="1"/>
    </xf>
    <xf numFmtId="0" fontId="7" fillId="0" borderId="0" xfId="3" applyFont="1"/>
    <xf numFmtId="0" fontId="17" fillId="4" borderId="12" xfId="3" applyFont="1" applyFill="1" applyBorder="1" applyAlignment="1">
      <alignment horizontal="center" vertical="center" wrapText="1"/>
    </xf>
    <xf numFmtId="0" fontId="7" fillId="0" borderId="13" xfId="3" applyFont="1" applyBorder="1" applyAlignment="1">
      <alignment horizontal="justify" vertical="center" wrapText="1"/>
    </xf>
    <xf numFmtId="4" fontId="10" fillId="0" borderId="13" xfId="4" applyNumberFormat="1" applyFont="1" applyFill="1" applyBorder="1" applyAlignment="1" applyProtection="1">
      <alignment vertical="top" wrapText="1"/>
      <protection locked="0"/>
    </xf>
    <xf numFmtId="0" fontId="11" fillId="0" borderId="10" xfId="3" applyFont="1" applyBorder="1" applyAlignment="1">
      <alignment horizontal="justify" vertical="center" wrapText="1"/>
    </xf>
    <xf numFmtId="41" fontId="8" fillId="0" borderId="10" xfId="4" applyNumberFormat="1" applyFont="1" applyFill="1" applyBorder="1" applyAlignment="1" applyProtection="1">
      <alignment vertical="top" wrapText="1"/>
      <protection locked="0"/>
    </xf>
    <xf numFmtId="0" fontId="7" fillId="0" borderId="10" xfId="3" applyFont="1" applyBorder="1" applyAlignment="1">
      <alignment horizontal="left" vertical="center" wrapText="1" indent="1"/>
    </xf>
    <xf numFmtId="41" fontId="10" fillId="0" borderId="10" xfId="4" applyNumberFormat="1" applyFont="1" applyFill="1" applyBorder="1" applyAlignment="1" applyProtection="1">
      <alignment vertical="top" wrapText="1"/>
      <protection locked="0"/>
    </xf>
    <xf numFmtId="41" fontId="8" fillId="4" borderId="10" xfId="4" applyNumberFormat="1" applyFont="1" applyFill="1" applyBorder="1" applyAlignment="1" applyProtection="1">
      <alignment vertical="top" wrapText="1"/>
      <protection locked="0"/>
    </xf>
    <xf numFmtId="167" fontId="8" fillId="0" borderId="10" xfId="4" applyNumberFormat="1" applyFont="1" applyFill="1" applyBorder="1" applyAlignment="1" applyProtection="1">
      <alignment vertical="top" wrapText="1"/>
      <protection locked="0"/>
    </xf>
    <xf numFmtId="41" fontId="7" fillId="0" borderId="10" xfId="3" applyNumberFormat="1" applyFont="1" applyBorder="1" applyProtection="1">
      <protection locked="0"/>
    </xf>
    <xf numFmtId="0" fontId="7" fillId="0" borderId="10" xfId="3" applyFont="1" applyBorder="1" applyAlignment="1">
      <alignment horizontal="justify" vertical="center" wrapText="1"/>
    </xf>
    <xf numFmtId="4" fontId="7" fillId="0" borderId="10" xfId="3" applyNumberFormat="1" applyFont="1" applyBorder="1" applyProtection="1">
      <protection locked="0"/>
    </xf>
    <xf numFmtId="0" fontId="7" fillId="0" borderId="12" xfId="3" applyFont="1" applyBorder="1" applyAlignment="1">
      <alignment horizontal="justify" vertical="center" wrapText="1"/>
    </xf>
    <xf numFmtId="0" fontId="20" fillId="0" borderId="3" xfId="3" applyFont="1" applyBorder="1" applyAlignment="1">
      <alignment horizontal="justify" vertical="center" wrapText="1"/>
    </xf>
    <xf numFmtId="0" fontId="17" fillId="4" borderId="9" xfId="3" applyFont="1" applyFill="1" applyBorder="1" applyAlignment="1">
      <alignment horizontal="center"/>
    </xf>
    <xf numFmtId="0" fontId="11" fillId="0" borderId="10" xfId="3" applyFont="1" applyBorder="1" applyAlignment="1">
      <alignment horizontal="left" vertical="center" wrapText="1"/>
    </xf>
    <xf numFmtId="4" fontId="7" fillId="0" borderId="10" xfId="3" applyNumberFormat="1" applyFont="1" applyBorder="1" applyAlignment="1">
      <alignment vertical="center"/>
    </xf>
    <xf numFmtId="0" fontId="7" fillId="0" borderId="10" xfId="3" applyFont="1" applyBorder="1" applyAlignment="1">
      <alignment vertical="center"/>
    </xf>
    <xf numFmtId="4" fontId="7" fillId="0" borderId="0" xfId="3" applyNumberFormat="1" applyFont="1" applyAlignment="1"/>
    <xf numFmtId="0" fontId="7" fillId="0" borderId="0" xfId="3" applyFont="1" applyAlignment="1"/>
    <xf numFmtId="0" fontId="7" fillId="0" borderId="1" xfId="3" applyFont="1" applyBorder="1" applyAlignment="1"/>
    <xf numFmtId="0" fontId="4" fillId="0" borderId="0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2" fillId="5" borderId="9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 applyProtection="1">
      <alignment horizontal="center" vertical="center" wrapText="1"/>
      <protection locked="0"/>
    </xf>
    <xf numFmtId="0" fontId="0" fillId="0" borderId="13" xfId="0" applyBorder="1" applyAlignment="1">
      <alignment horizontal="left" indent="3"/>
    </xf>
    <xf numFmtId="0" fontId="0" fillId="0" borderId="13" xfId="0" applyFill="1" applyBorder="1" applyAlignment="1">
      <alignment horizontal="left" vertical="top"/>
    </xf>
    <xf numFmtId="0" fontId="2" fillId="0" borderId="10" xfId="0" applyFont="1" applyFill="1" applyBorder="1" applyAlignment="1">
      <alignment horizontal="left" vertical="center" indent="2"/>
    </xf>
    <xf numFmtId="168" fontId="0" fillId="0" borderId="10" xfId="0" applyNumberFormat="1" applyFill="1" applyBorder="1" applyAlignment="1" applyProtection="1">
      <alignment horizontal="left" vertical="top"/>
      <protection locked="0"/>
    </xf>
    <xf numFmtId="0" fontId="2" fillId="0" borderId="10" xfId="0" applyFont="1" applyFill="1" applyBorder="1" applyAlignment="1" applyProtection="1">
      <alignment horizontal="left" vertical="top"/>
      <protection locked="0"/>
    </xf>
    <xf numFmtId="0" fontId="0" fillId="0" borderId="10" xfId="0" applyFill="1" applyBorder="1" applyAlignment="1" applyProtection="1">
      <alignment horizontal="left" vertical="top"/>
      <protection locked="0"/>
    </xf>
    <xf numFmtId="0" fontId="0" fillId="0" borderId="10" xfId="0" applyFill="1" applyBorder="1" applyAlignment="1" applyProtection="1">
      <alignment horizontal="left" vertical="center" indent="4"/>
      <protection locked="0"/>
    </xf>
    <xf numFmtId="0" fontId="0" fillId="0" borderId="0" xfId="0" applyProtection="1">
      <protection locked="0"/>
    </xf>
    <xf numFmtId="0" fontId="3" fillId="0" borderId="10" xfId="0" applyFont="1" applyFill="1" applyBorder="1" applyAlignment="1">
      <alignment horizontal="left" vertical="center"/>
    </xf>
    <xf numFmtId="0" fontId="0" fillId="0" borderId="10" xfId="0" applyFill="1" applyBorder="1" applyAlignment="1">
      <alignment horizontal="left" vertical="top"/>
    </xf>
    <xf numFmtId="0" fontId="2" fillId="0" borderId="10" xfId="0" applyFont="1" applyFill="1" applyBorder="1" applyAlignment="1">
      <alignment horizontal="left" vertical="center" wrapText="1" indent="2"/>
    </xf>
    <xf numFmtId="168" fontId="0" fillId="0" borderId="12" xfId="0" applyNumberFormat="1" applyFill="1" applyBorder="1" applyAlignment="1" applyProtection="1">
      <alignment horizontal="left" vertical="top"/>
      <protection locked="0"/>
    </xf>
    <xf numFmtId="0" fontId="10" fillId="0" borderId="0" xfId="4" applyFont="1" applyAlignment="1" applyProtection="1">
      <alignment vertical="top"/>
      <protection locked="0"/>
    </xf>
    <xf numFmtId="4" fontId="7" fillId="0" borderId="0" xfId="5" applyNumberFormat="1" applyFont="1" applyProtection="1">
      <protection locked="0"/>
    </xf>
    <xf numFmtId="0" fontId="7" fillId="0" borderId="0" xfId="5" applyFont="1" applyProtection="1">
      <protection locked="0"/>
    </xf>
    <xf numFmtId="0" fontId="7" fillId="0" borderId="1" xfId="5" applyFont="1" applyBorder="1" applyProtection="1">
      <protection locked="0"/>
    </xf>
    <xf numFmtId="0" fontId="7" fillId="0" borderId="0" xfId="5" applyFont="1" applyBorder="1" applyProtection="1">
      <protection locked="0"/>
    </xf>
    <xf numFmtId="0" fontId="11" fillId="0" borderId="0" xfId="5" applyFont="1" applyAlignment="1" applyProtection="1">
      <alignment horizontal="center" vertical="center" wrapText="1"/>
      <protection locked="0"/>
    </xf>
    <xf numFmtId="166" fontId="15" fillId="0" borderId="4" xfId="1" applyNumberFormat="1" applyFont="1" applyBorder="1" applyAlignment="1">
      <alignment vertical="center"/>
    </xf>
    <xf numFmtId="166" fontId="14" fillId="2" borderId="15" xfId="1" applyNumberFormat="1" applyFont="1" applyFill="1" applyBorder="1" applyAlignment="1" applyProtection="1">
      <alignment horizontal="center" vertical="center" wrapText="1"/>
      <protection locked="0"/>
    </xf>
    <xf numFmtId="0" fontId="2" fillId="2" borderId="13" xfId="0" applyNumberFormat="1" applyFont="1" applyFill="1" applyBorder="1" applyAlignment="1" applyProtection="1">
      <alignment horizontal="center" vertical="center" wrapText="1"/>
      <protection locked="0"/>
    </xf>
    <xf numFmtId="164" fontId="8" fillId="0" borderId="0" xfId="2" applyNumberFormat="1" applyFont="1" applyBorder="1" applyAlignment="1" applyProtection="1">
      <alignment horizontal="center" vertical="top" wrapText="1"/>
      <protection locked="0"/>
    </xf>
    <xf numFmtId="166" fontId="14" fillId="0" borderId="1" xfId="1" applyNumberFormat="1" applyFont="1" applyBorder="1" applyAlignment="1">
      <alignment horizontal="left" vertical="center"/>
    </xf>
    <xf numFmtId="166" fontId="14" fillId="2" borderId="2" xfId="1" applyNumberFormat="1" applyFont="1" applyFill="1" applyBorder="1" applyAlignment="1" applyProtection="1">
      <alignment horizontal="center" vertical="center"/>
    </xf>
    <xf numFmtId="166" fontId="14" fillId="2" borderId="3" xfId="1" applyNumberFormat="1" applyFont="1" applyFill="1" applyBorder="1" applyAlignment="1" applyProtection="1">
      <alignment horizontal="center" vertical="center"/>
    </xf>
    <xf numFmtId="166" fontId="14" fillId="2" borderId="4" xfId="1" applyNumberFormat="1" applyFont="1" applyFill="1" applyBorder="1" applyAlignment="1" applyProtection="1">
      <alignment horizontal="center" vertical="center"/>
    </xf>
    <xf numFmtId="166" fontId="14" fillId="2" borderId="5" xfId="1" applyNumberFormat="1" applyFont="1" applyFill="1" applyBorder="1" applyAlignment="1">
      <alignment horizontal="center" vertical="center"/>
    </xf>
    <xf numFmtId="166" fontId="14" fillId="2" borderId="0" xfId="1" applyNumberFormat="1" applyFont="1" applyFill="1" applyBorder="1" applyAlignment="1">
      <alignment horizontal="center" vertical="center"/>
    </xf>
    <xf numFmtId="166" fontId="14" fillId="2" borderId="6" xfId="1" applyNumberFormat="1" applyFont="1" applyFill="1" applyBorder="1" applyAlignment="1">
      <alignment horizontal="center" vertical="center"/>
    </xf>
    <xf numFmtId="166" fontId="14" fillId="2" borderId="5" xfId="1" applyNumberFormat="1" applyFont="1" applyFill="1" applyBorder="1" applyAlignment="1" applyProtection="1">
      <alignment horizontal="center" vertical="center"/>
    </xf>
    <xf numFmtId="166" fontId="14" fillId="2" borderId="0" xfId="1" applyNumberFormat="1" applyFont="1" applyFill="1" applyBorder="1" applyAlignment="1" applyProtection="1">
      <alignment horizontal="center" vertical="center"/>
    </xf>
    <xf numFmtId="166" fontId="14" fillId="2" borderId="6" xfId="1" applyNumberFormat="1" applyFont="1" applyFill="1" applyBorder="1" applyAlignment="1" applyProtection="1">
      <alignment horizontal="center" vertical="center"/>
    </xf>
    <xf numFmtId="166" fontId="14" fillId="2" borderId="7" xfId="1" applyNumberFormat="1" applyFont="1" applyFill="1" applyBorder="1" applyAlignment="1">
      <alignment horizontal="center" vertical="center"/>
    </xf>
    <xf numFmtId="166" fontId="14" fillId="2" borderId="1" xfId="1" applyNumberFormat="1" applyFont="1" applyFill="1" applyBorder="1" applyAlignment="1">
      <alignment horizontal="center" vertical="center"/>
    </xf>
    <xf numFmtId="166" fontId="14" fillId="2" borderId="8" xfId="1" applyNumberFormat="1" applyFont="1" applyFill="1" applyBorder="1" applyAlignment="1">
      <alignment horizontal="center" vertical="center"/>
    </xf>
    <xf numFmtId="4" fontId="11" fillId="0" borderId="2" xfId="3" applyNumberFormat="1" applyFont="1" applyBorder="1" applyAlignment="1">
      <alignment horizontal="center" vertical="center"/>
    </xf>
    <xf numFmtId="4" fontId="11" fillId="0" borderId="3" xfId="3" applyNumberFormat="1" applyFont="1" applyBorder="1" applyAlignment="1">
      <alignment horizontal="center" vertical="center"/>
    </xf>
    <xf numFmtId="4" fontId="11" fillId="0" borderId="4" xfId="3" applyNumberFormat="1" applyFont="1" applyBorder="1" applyAlignment="1">
      <alignment horizontal="center" vertical="center"/>
    </xf>
    <xf numFmtId="4" fontId="11" fillId="0" borderId="5" xfId="3" applyNumberFormat="1" applyFont="1" applyBorder="1" applyAlignment="1">
      <alignment horizontal="center" vertical="center"/>
    </xf>
    <xf numFmtId="4" fontId="11" fillId="0" borderId="0" xfId="3" applyNumberFormat="1" applyFont="1" applyBorder="1" applyAlignment="1">
      <alignment horizontal="center" vertical="center"/>
    </xf>
    <xf numFmtId="4" fontId="11" fillId="0" borderId="6" xfId="3" applyNumberFormat="1" applyFont="1" applyBorder="1" applyAlignment="1">
      <alignment horizontal="center" vertical="center"/>
    </xf>
    <xf numFmtId="4" fontId="11" fillId="0" borderId="7" xfId="3" applyNumberFormat="1" applyFont="1" applyBorder="1" applyAlignment="1">
      <alignment horizontal="center" vertical="center"/>
    </xf>
    <xf numFmtId="4" fontId="11" fillId="0" borderId="1" xfId="3" applyNumberFormat="1" applyFont="1" applyBorder="1" applyAlignment="1">
      <alignment horizontal="center" vertical="center"/>
    </xf>
    <xf numFmtId="4" fontId="11" fillId="0" borderId="8" xfId="3" applyNumberFormat="1" applyFont="1" applyBorder="1" applyAlignment="1">
      <alignment horizontal="center" vertical="center"/>
    </xf>
    <xf numFmtId="0" fontId="11" fillId="0" borderId="0" xfId="3" applyFont="1" applyAlignment="1">
      <alignment horizontal="left" wrapText="1"/>
    </xf>
    <xf numFmtId="0" fontId="17" fillId="4" borderId="14" xfId="3" applyFont="1" applyFill="1" applyBorder="1" applyAlignment="1">
      <alignment horizontal="center" vertical="center" wrapText="1"/>
    </xf>
    <xf numFmtId="0" fontId="17" fillId="4" borderId="17" xfId="3" applyFont="1" applyFill="1" applyBorder="1" applyAlignment="1">
      <alignment horizontal="center" vertical="center"/>
    </xf>
    <xf numFmtId="0" fontId="17" fillId="4" borderId="15" xfId="3" applyFont="1" applyFill="1" applyBorder="1" applyAlignment="1">
      <alignment horizontal="center" vertical="center"/>
    </xf>
    <xf numFmtId="4" fontId="11" fillId="0" borderId="2" xfId="3" applyNumberFormat="1" applyFont="1" applyBorder="1" applyAlignment="1" applyProtection="1">
      <alignment horizontal="center" vertical="center"/>
      <protection locked="0"/>
    </xf>
    <xf numFmtId="4" fontId="11" fillId="0" borderId="3" xfId="3" applyNumberFormat="1" applyFont="1" applyBorder="1" applyAlignment="1" applyProtection="1">
      <alignment horizontal="center" vertical="center"/>
      <protection locked="0"/>
    </xf>
    <xf numFmtId="4" fontId="11" fillId="0" borderId="4" xfId="3" applyNumberFormat="1" applyFont="1" applyBorder="1" applyAlignment="1" applyProtection="1">
      <alignment horizontal="center" vertical="center"/>
      <protection locked="0"/>
    </xf>
    <xf numFmtId="4" fontId="11" fillId="0" borderId="5" xfId="3" applyNumberFormat="1" applyFont="1" applyBorder="1" applyAlignment="1" applyProtection="1">
      <alignment horizontal="center" vertical="center"/>
      <protection locked="0"/>
    </xf>
    <xf numFmtId="4" fontId="11" fillId="0" borderId="0" xfId="3" applyNumberFormat="1" applyFont="1" applyBorder="1" applyAlignment="1" applyProtection="1">
      <alignment horizontal="center" vertical="center"/>
      <protection locked="0"/>
    </xf>
    <xf numFmtId="4" fontId="11" fillId="0" borderId="6" xfId="3" applyNumberFormat="1" applyFont="1" applyBorder="1" applyAlignment="1" applyProtection="1">
      <alignment horizontal="center" vertical="center"/>
      <protection locked="0"/>
    </xf>
    <xf numFmtId="4" fontId="11" fillId="0" borderId="7" xfId="3" applyNumberFormat="1" applyFont="1" applyBorder="1" applyAlignment="1" applyProtection="1">
      <alignment horizontal="center" vertical="center"/>
      <protection locked="0"/>
    </xf>
    <xf numFmtId="4" fontId="11" fillId="0" borderId="1" xfId="3" applyNumberFormat="1" applyFont="1" applyBorder="1" applyAlignment="1" applyProtection="1">
      <alignment horizontal="center" vertical="center"/>
      <protection locked="0"/>
    </xf>
    <xf numFmtId="4" fontId="11" fillId="0" borderId="8" xfId="3" applyNumberFormat="1" applyFont="1" applyBorder="1" applyAlignment="1" applyProtection="1">
      <alignment horizontal="center" vertical="center"/>
      <protection locked="0"/>
    </xf>
    <xf numFmtId="0" fontId="17" fillId="4" borderId="10" xfId="3" applyFont="1" applyFill="1" applyBorder="1" applyAlignment="1">
      <alignment horizontal="center" vertical="center"/>
    </xf>
    <xf numFmtId="0" fontId="17" fillId="4" borderId="12" xfId="3" applyFont="1" applyFill="1" applyBorder="1" applyAlignment="1">
      <alignment horizontal="center" vertical="center"/>
    </xf>
    <xf numFmtId="0" fontId="17" fillId="4" borderId="10" xfId="3" applyFont="1" applyFill="1" applyBorder="1" applyAlignment="1">
      <alignment horizontal="center" vertical="center" wrapText="1"/>
    </xf>
    <xf numFmtId="0" fontId="17" fillId="4" borderId="12" xfId="3" applyFont="1" applyFill="1" applyBorder="1" applyAlignment="1">
      <alignment horizontal="center" vertical="center" wrapText="1"/>
    </xf>
    <xf numFmtId="0" fontId="11" fillId="0" borderId="0" xfId="5" applyFont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left" vertical="center"/>
    </xf>
    <xf numFmtId="0" fontId="2" fillId="5" borderId="2" xfId="0" applyFont="1" applyFill="1" applyBorder="1" applyAlignment="1" applyProtection="1">
      <alignment horizontal="center" vertical="center"/>
    </xf>
    <xf numFmtId="0" fontId="2" fillId="5" borderId="3" xfId="0" applyFont="1" applyFill="1" applyBorder="1" applyAlignment="1" applyProtection="1">
      <alignment horizontal="center" vertical="center"/>
    </xf>
    <xf numFmtId="0" fontId="2" fillId="5" borderId="4" xfId="0" applyFont="1" applyFill="1" applyBorder="1" applyAlignment="1" applyProtection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5" xfId="0" applyFont="1" applyFill="1" applyBorder="1" applyAlignment="1" applyProtection="1">
      <alignment horizontal="center" vertical="center"/>
    </xf>
    <xf numFmtId="0" fontId="2" fillId="5" borderId="0" xfId="0" applyFont="1" applyFill="1" applyBorder="1" applyAlignment="1" applyProtection="1">
      <alignment horizontal="center" vertical="center"/>
    </xf>
    <xf numFmtId="0" fontId="2" fillId="5" borderId="6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43" fontId="2" fillId="2" borderId="9" xfId="1" applyFont="1" applyFill="1" applyBorder="1" applyAlignment="1">
      <alignment horizontal="center" vertical="center" wrapText="1"/>
    </xf>
    <xf numFmtId="43" fontId="2" fillId="2" borderId="12" xfId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2" fillId="2" borderId="13" xfId="0" applyFont="1" applyFill="1" applyBorder="1" applyAlignment="1" applyProtection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0" xfId="0" applyFont="1" applyFill="1" applyBorder="1" applyAlignment="1" applyProtection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/>
    </xf>
    <xf numFmtId="0" fontId="2" fillId="2" borderId="12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 applyProtection="1">
      <alignment horizontal="center" vertical="center" wrapText="1"/>
    </xf>
    <xf numFmtId="0" fontId="2" fillId="2" borderId="12" xfId="0" applyFont="1" applyFill="1" applyBorder="1" applyAlignment="1" applyProtection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 applyProtection="1">
      <alignment horizontal="left" vertical="center" wrapText="1"/>
    </xf>
    <xf numFmtId="0" fontId="2" fillId="2" borderId="12" xfId="0" applyFont="1" applyFill="1" applyBorder="1" applyAlignment="1" applyProtection="1">
      <alignment horizontal="left" vertical="center" wrapText="1"/>
    </xf>
  </cellXfs>
  <cellStyles count="6">
    <cellStyle name="Millares" xfId="1" builtinId="3"/>
    <cellStyle name="Millares 2" xfId="2"/>
    <cellStyle name="Normal" xfId="0" builtinId="0"/>
    <cellStyle name="Normal 2" xfId="3"/>
    <cellStyle name="Normal 2 2" xfId="4"/>
    <cellStyle name="Normal 2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</xdr:colOff>
      <xdr:row>0</xdr:row>
      <xdr:rowOff>0</xdr:rowOff>
    </xdr:from>
    <xdr:to>
      <xdr:col>0</xdr:col>
      <xdr:colOff>998220</xdr:colOff>
      <xdr:row>1</xdr:row>
      <xdr:rowOff>0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" y="0"/>
          <a:ext cx="990600" cy="5791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1</xdr:row>
      <xdr:rowOff>7620</xdr:rowOff>
    </xdr:from>
    <xdr:to>
      <xdr:col>1</xdr:col>
      <xdr:colOff>998220</xdr:colOff>
      <xdr:row>4</xdr:row>
      <xdr:rowOff>175260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" y="480060"/>
          <a:ext cx="990600" cy="71628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stefany.nunez/ownCloud/Documents/Inf.%20financiera%20fany/Formatos_Anexo_1_Criterios_LDF%20(1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RAMSES%20Y%20OTROS/daniel.hurtado/Documents/9.%20Cuenta%20P&#250;blica/2018/1.%20Cuenta%20P&#250;blica%201%20trimestre/2.%20Informaci&#243;n%20Direcciones/Presupuestos/Formatos_Anexo_1_Criterios_LDF%20(6)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RAMSES%20Y%20OTROS/daniel.hurtado/Documents/9.%20Cuenta%20P&#250;blica/2018/1.%20Cuenta%20P&#250;blica%201%20trimestre/2.%20Informaci&#243;n%20Direcciones/Presupuestos/Formatos_Anexo_1_Criterios_LDF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stefany.nunez/Documents/1.Informaci&#243;n%20Financiera/2018/Anual/0361_LDF_1800_MLEO_00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RAMSES%20Y%20OTROS/daniel.hurtado/Documents/9.%20Cuenta%20P&#250;blica/2018/1.%20Cuenta%20P&#250;blica%201%20trimestre/3.%20Formatos/Ley%20de%20Disciplina%20Financiera/0361_LDF_1801_MLEO_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lian.oliva/Downloads/Formatos_Anexo_1_Criterios_LDF%20(3)%20(2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>
        <row r="7">
          <cell r="C7" t="str">
            <v>ORGANISMO, Gobierno del Estado de Guanajuato (a)</v>
          </cell>
        </row>
        <row r="14">
          <cell r="C14" t="str">
            <v>Al 31 de diciembre de 2018 y al 30 de marzo de 2019 (b)</v>
          </cell>
        </row>
        <row r="20">
          <cell r="D20" t="str">
            <v>2019 (d)</v>
          </cell>
          <cell r="E20" t="str">
            <v>31 de diciembre de 2018 (e)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>
        <row r="12">
          <cell r="C12">
            <v>2018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11">
          <cell r="C11" t="str">
            <v>Municipio de León, Gobierno del Estado de Guanajuato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6">
          <cell r="C6" t="str">
            <v>Municipio de León, Gobierno del Estado de Guanajuato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>
        <row r="7">
          <cell r="C7" t="str">
            <v>Municipio de León, Gobierno del Estado de Guanajuato (a)</v>
          </cell>
        </row>
        <row r="16">
          <cell r="C16" t="str">
            <v>Del 1 de enero al 30 de marzo de 2018 (b)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6">
          <cell r="C16" t="str">
            <v>Del 1 de enero al 30 de marzo de 2017 (b)</v>
          </cell>
        </row>
        <row r="18">
          <cell r="D18" t="str">
            <v>Monto pagado de la inversión al 30 de marzo de 2017 (k)</v>
          </cell>
          <cell r="E18" t="str">
            <v>Monto pagado de la inversión actualizado al 30 de marzo de 2017 (l)</v>
          </cell>
          <cell r="F18" t="str">
            <v>Saldo pendiente por pagar de la inversión al 30 de marzo de 2017 (m = g – l)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H98"/>
  <sheetViews>
    <sheetView workbookViewId="0">
      <selection activeCell="A3" sqref="A3:F3"/>
    </sheetView>
  </sheetViews>
  <sheetFormatPr baseColWidth="10" defaultColWidth="11.44140625" defaultRowHeight="12" x14ac:dyDescent="0.25"/>
  <cols>
    <col min="1" max="1" width="61.33203125" style="109" customWidth="1"/>
    <col min="2" max="2" width="13.5546875" style="109" customWidth="1"/>
    <col min="3" max="3" width="15.109375" style="109" customWidth="1"/>
    <col min="4" max="4" width="55.88671875" style="141" customWidth="1"/>
    <col min="5" max="5" width="13.44140625" style="109" customWidth="1"/>
    <col min="6" max="6" width="13.6640625" style="109" customWidth="1"/>
    <col min="7" max="16384" width="11.44140625" style="109"/>
  </cols>
  <sheetData>
    <row r="1" spans="1:6" x14ac:dyDescent="0.25">
      <c r="A1" s="190" t="s">
        <v>424</v>
      </c>
      <c r="B1" s="190"/>
      <c r="C1" s="190"/>
      <c r="D1" s="190"/>
      <c r="E1" s="190"/>
      <c r="F1" s="190"/>
    </row>
    <row r="2" spans="1:6" x14ac:dyDescent="0.25">
      <c r="A2" s="191" t="s">
        <v>425</v>
      </c>
      <c r="B2" s="192"/>
      <c r="C2" s="192"/>
      <c r="D2" s="192"/>
      <c r="E2" s="192"/>
      <c r="F2" s="193"/>
    </row>
    <row r="3" spans="1:6" x14ac:dyDescent="0.25">
      <c r="A3" s="194" t="s">
        <v>426</v>
      </c>
      <c r="B3" s="195"/>
      <c r="C3" s="195"/>
      <c r="D3" s="195"/>
      <c r="E3" s="195"/>
      <c r="F3" s="196"/>
    </row>
    <row r="4" spans="1:6" x14ac:dyDescent="0.25">
      <c r="A4" s="197" t="s">
        <v>427</v>
      </c>
      <c r="B4" s="198"/>
      <c r="C4" s="198"/>
      <c r="D4" s="198"/>
      <c r="E4" s="198"/>
      <c r="F4" s="199"/>
    </row>
    <row r="5" spans="1:6" x14ac:dyDescent="0.25">
      <c r="A5" s="200" t="s">
        <v>2</v>
      </c>
      <c r="B5" s="201"/>
      <c r="C5" s="201"/>
      <c r="D5" s="201"/>
      <c r="E5" s="201"/>
      <c r="F5" s="202"/>
    </row>
    <row r="6" spans="1:6" ht="24" x14ac:dyDescent="0.25">
      <c r="A6" s="110" t="s">
        <v>428</v>
      </c>
      <c r="B6" s="111">
        <v>2019</v>
      </c>
      <c r="C6" s="112" t="s">
        <v>429</v>
      </c>
      <c r="D6" s="113" t="s">
        <v>3</v>
      </c>
      <c r="E6" s="111">
        <v>2019</v>
      </c>
      <c r="F6" s="187" t="s">
        <v>429</v>
      </c>
    </row>
    <row r="7" spans="1:6" x14ac:dyDescent="0.25">
      <c r="A7" s="114" t="s">
        <v>430</v>
      </c>
      <c r="B7" s="115"/>
      <c r="C7" s="115"/>
      <c r="D7" s="116" t="s">
        <v>431</v>
      </c>
      <c r="E7" s="117"/>
      <c r="F7" s="186"/>
    </row>
    <row r="8" spans="1:6" x14ac:dyDescent="0.25">
      <c r="A8" s="118" t="s">
        <v>432</v>
      </c>
      <c r="B8" s="119"/>
      <c r="C8" s="119"/>
      <c r="D8" s="120" t="s">
        <v>433</v>
      </c>
      <c r="E8" s="119"/>
      <c r="F8" s="121"/>
    </row>
    <row r="9" spans="1:6" x14ac:dyDescent="0.25">
      <c r="A9" s="122" t="s">
        <v>434</v>
      </c>
      <c r="B9" s="123">
        <f>SUM(B10:B16)</f>
        <v>1720092110.95</v>
      </c>
      <c r="C9" s="123">
        <v>1050887225.5300002</v>
      </c>
      <c r="D9" s="124" t="s">
        <v>435</v>
      </c>
      <c r="E9" s="123">
        <f>SUM(E10:E18)</f>
        <v>209881879.98000002</v>
      </c>
      <c r="F9" s="125">
        <f>SUM(F10:F18)</f>
        <v>194743179.92999998</v>
      </c>
    </row>
    <row r="10" spans="1:6" x14ac:dyDescent="0.25">
      <c r="A10" s="122" t="s">
        <v>436</v>
      </c>
      <c r="B10" s="126">
        <v>0</v>
      </c>
      <c r="C10" s="126">
        <v>0</v>
      </c>
      <c r="D10" s="124" t="s">
        <v>437</v>
      </c>
      <c r="E10" s="126">
        <v>42173.91</v>
      </c>
      <c r="F10" s="127">
        <v>37452183.170000002</v>
      </c>
    </row>
    <row r="11" spans="1:6" x14ac:dyDescent="0.25">
      <c r="A11" s="122" t="s">
        <v>438</v>
      </c>
      <c r="B11" s="126">
        <v>296391164.06</v>
      </c>
      <c r="C11" s="126">
        <v>144199848.58999997</v>
      </c>
      <c r="D11" s="124" t="s">
        <v>439</v>
      </c>
      <c r="E11" s="126">
        <v>44377461.509999998</v>
      </c>
      <c r="F11" s="127">
        <v>22737783.639999997</v>
      </c>
    </row>
    <row r="12" spans="1:6" x14ac:dyDescent="0.25">
      <c r="A12" s="122" t="s">
        <v>440</v>
      </c>
      <c r="B12" s="126">
        <v>16220889.84</v>
      </c>
      <c r="C12" s="126">
        <v>15378966.359999999</v>
      </c>
      <c r="D12" s="124" t="s">
        <v>441</v>
      </c>
      <c r="E12" s="126">
        <v>24325600.300000001</v>
      </c>
      <c r="F12" s="127">
        <v>30690572.469999999</v>
      </c>
    </row>
    <row r="13" spans="1:6" x14ac:dyDescent="0.25">
      <c r="A13" s="122" t="s">
        <v>442</v>
      </c>
      <c r="B13" s="126">
        <v>1007151109.02</v>
      </c>
      <c r="C13" s="126">
        <v>506674554.05000001</v>
      </c>
      <c r="D13" s="124" t="s">
        <v>443</v>
      </c>
      <c r="E13" s="126">
        <v>0</v>
      </c>
      <c r="F13" s="127">
        <v>0</v>
      </c>
    </row>
    <row r="14" spans="1:6" x14ac:dyDescent="0.25">
      <c r="A14" s="122" t="s">
        <v>444</v>
      </c>
      <c r="B14" s="126">
        <v>400328948.02999997</v>
      </c>
      <c r="C14" s="126">
        <v>384633856.53000015</v>
      </c>
      <c r="D14" s="124" t="s">
        <v>445</v>
      </c>
      <c r="E14" s="126">
        <v>51586680.670000002</v>
      </c>
      <c r="F14" s="127">
        <v>2596474.3199999998</v>
      </c>
    </row>
    <row r="15" spans="1:6" ht="24" x14ac:dyDescent="0.25">
      <c r="A15" s="122" t="s">
        <v>446</v>
      </c>
      <c r="B15" s="126">
        <v>0</v>
      </c>
      <c r="C15" s="126">
        <v>0</v>
      </c>
      <c r="D15" s="124" t="s">
        <v>447</v>
      </c>
      <c r="E15" s="126">
        <v>0</v>
      </c>
      <c r="F15" s="127">
        <v>0</v>
      </c>
    </row>
    <row r="16" spans="1:6" x14ac:dyDescent="0.25">
      <c r="A16" s="122" t="s">
        <v>448</v>
      </c>
      <c r="B16" s="126">
        <v>0</v>
      </c>
      <c r="C16" s="126">
        <v>0</v>
      </c>
      <c r="D16" s="124" t="s">
        <v>449</v>
      </c>
      <c r="E16" s="126">
        <v>59211600.139999993</v>
      </c>
      <c r="F16" s="127">
        <v>90757164.229999989</v>
      </c>
    </row>
    <row r="17" spans="1:6" x14ac:dyDescent="0.25">
      <c r="A17" s="122" t="s">
        <v>450</v>
      </c>
      <c r="B17" s="123">
        <f>SUM(B19:B24)</f>
        <v>3542745.5300000003</v>
      </c>
      <c r="C17" s="123">
        <f>SUM(C18:C24)</f>
        <v>2478532.9500000002</v>
      </c>
      <c r="D17" s="124" t="s">
        <v>451</v>
      </c>
      <c r="E17" s="126">
        <v>0</v>
      </c>
      <c r="F17" s="127">
        <v>0</v>
      </c>
    </row>
    <row r="18" spans="1:6" x14ac:dyDescent="0.25">
      <c r="A18" s="122" t="s">
        <v>452</v>
      </c>
      <c r="B18" s="126">
        <v>0</v>
      </c>
      <c r="C18" s="126">
        <v>0</v>
      </c>
      <c r="D18" s="124" t="s">
        <v>453</v>
      </c>
      <c r="E18" s="126">
        <v>30338363.450000003</v>
      </c>
      <c r="F18" s="127">
        <v>10509002.1</v>
      </c>
    </row>
    <row r="19" spans="1:6" x14ac:dyDescent="0.25">
      <c r="A19" s="122" t="s">
        <v>454</v>
      </c>
      <c r="B19" s="126">
        <v>839607.03</v>
      </c>
      <c r="C19" s="126">
        <v>14287.41</v>
      </c>
      <c r="D19" s="124" t="s">
        <v>455</v>
      </c>
      <c r="E19" s="126">
        <f>SUM(E20:E22)</f>
        <v>0</v>
      </c>
      <c r="F19" s="127">
        <f>SUM(F20:F22)</f>
        <v>0</v>
      </c>
    </row>
    <row r="20" spans="1:6" x14ac:dyDescent="0.25">
      <c r="A20" s="122" t="s">
        <v>456</v>
      </c>
      <c r="B20" s="126">
        <v>464664.7</v>
      </c>
      <c r="C20" s="126">
        <v>146621.74</v>
      </c>
      <c r="D20" s="124" t="s">
        <v>457</v>
      </c>
      <c r="E20" s="126">
        <v>0</v>
      </c>
      <c r="F20" s="127">
        <v>0</v>
      </c>
    </row>
    <row r="21" spans="1:6" x14ac:dyDescent="0.25">
      <c r="A21" s="122" t="s">
        <v>458</v>
      </c>
      <c r="B21" s="126">
        <v>1247973.8</v>
      </c>
      <c r="C21" s="126">
        <v>1247973.8</v>
      </c>
      <c r="D21" s="124" t="s">
        <v>459</v>
      </c>
      <c r="E21" s="126">
        <v>0</v>
      </c>
      <c r="F21" s="127">
        <v>0</v>
      </c>
    </row>
    <row r="22" spans="1:6" x14ac:dyDescent="0.25">
      <c r="A22" s="122" t="s">
        <v>460</v>
      </c>
      <c r="B22" s="126">
        <v>990500</v>
      </c>
      <c r="C22" s="126">
        <v>1069650</v>
      </c>
      <c r="D22" s="124" t="s">
        <v>461</v>
      </c>
      <c r="E22" s="126">
        <v>0</v>
      </c>
      <c r="F22" s="127">
        <v>0</v>
      </c>
    </row>
    <row r="23" spans="1:6" x14ac:dyDescent="0.25">
      <c r="A23" s="122" t="s">
        <v>462</v>
      </c>
      <c r="B23" s="126">
        <v>0</v>
      </c>
      <c r="C23" s="126">
        <v>0</v>
      </c>
      <c r="D23" s="124" t="s">
        <v>463</v>
      </c>
      <c r="E23" s="126">
        <f>E24+E25</f>
        <v>54428789.140000001</v>
      </c>
      <c r="F23" s="127">
        <f>F24+F25</f>
        <v>72173584.799999997</v>
      </c>
    </row>
    <row r="24" spans="1:6" x14ac:dyDescent="0.25">
      <c r="A24" s="122" t="s">
        <v>464</v>
      </c>
      <c r="B24" s="126">
        <v>0</v>
      </c>
      <c r="C24" s="126">
        <v>0</v>
      </c>
      <c r="D24" s="124" t="s">
        <v>465</v>
      </c>
      <c r="E24" s="126">
        <v>54428789.140000001</v>
      </c>
      <c r="F24" s="127">
        <v>72173584.799999997</v>
      </c>
    </row>
    <row r="25" spans="1:6" x14ac:dyDescent="0.25">
      <c r="A25" s="122" t="s">
        <v>466</v>
      </c>
      <c r="B25" s="123">
        <f>SUM(B26:B30)</f>
        <v>195472573.52000001</v>
      </c>
      <c r="C25" s="123">
        <f>SUM(C26:C30)</f>
        <v>198764515.84999999</v>
      </c>
      <c r="D25" s="124" t="s">
        <v>467</v>
      </c>
      <c r="E25" s="126">
        <v>0</v>
      </c>
      <c r="F25" s="127">
        <v>0</v>
      </c>
    </row>
    <row r="26" spans="1:6" ht="24" x14ac:dyDescent="0.25">
      <c r="A26" s="122" t="s">
        <v>468</v>
      </c>
      <c r="B26" s="126">
        <v>5381600</v>
      </c>
      <c r="C26" s="126">
        <v>5693623.9000000004</v>
      </c>
      <c r="D26" s="124" t="s">
        <v>469</v>
      </c>
      <c r="E26" s="126">
        <v>0</v>
      </c>
      <c r="F26" s="127">
        <v>0</v>
      </c>
    </row>
    <row r="27" spans="1:6" ht="24" x14ac:dyDescent="0.25">
      <c r="A27" s="122" t="s">
        <v>470</v>
      </c>
      <c r="B27" s="126">
        <v>0</v>
      </c>
      <c r="C27" s="126">
        <v>0</v>
      </c>
      <c r="D27" s="124" t="s">
        <v>471</v>
      </c>
      <c r="E27" s="126">
        <f>SUM(E28:E30)</f>
        <v>0</v>
      </c>
      <c r="F27" s="127">
        <f>SUM(F28:F30)</f>
        <v>0</v>
      </c>
    </row>
    <row r="28" spans="1:6" x14ac:dyDescent="0.25">
      <c r="A28" s="122" t="s">
        <v>472</v>
      </c>
      <c r="B28" s="126">
        <v>0</v>
      </c>
      <c r="C28" s="126">
        <v>0</v>
      </c>
      <c r="D28" s="124" t="s">
        <v>473</v>
      </c>
      <c r="E28" s="126">
        <v>0</v>
      </c>
      <c r="F28" s="127">
        <v>0</v>
      </c>
    </row>
    <row r="29" spans="1:6" x14ac:dyDescent="0.25">
      <c r="A29" s="122" t="s">
        <v>474</v>
      </c>
      <c r="B29" s="126">
        <v>190090973.52000001</v>
      </c>
      <c r="C29" s="126">
        <v>193070891.94999999</v>
      </c>
      <c r="D29" s="124" t="s">
        <v>475</v>
      </c>
      <c r="E29" s="126">
        <v>0</v>
      </c>
      <c r="F29" s="127">
        <v>0</v>
      </c>
    </row>
    <row r="30" spans="1:6" x14ac:dyDescent="0.25">
      <c r="A30" s="122" t="s">
        <v>476</v>
      </c>
      <c r="B30" s="126">
        <v>0</v>
      </c>
      <c r="C30" s="126">
        <v>0</v>
      </c>
      <c r="D30" s="124" t="s">
        <v>477</v>
      </c>
      <c r="E30" s="126">
        <v>0</v>
      </c>
      <c r="F30" s="127">
        <v>0</v>
      </c>
    </row>
    <row r="31" spans="1:6" ht="24" x14ac:dyDescent="0.25">
      <c r="A31" s="122" t="s">
        <v>478</v>
      </c>
      <c r="B31" s="126">
        <f>SUM(B32:B36)</f>
        <v>0</v>
      </c>
      <c r="C31" s="126">
        <f>SUM(C32:C36)</f>
        <v>0</v>
      </c>
      <c r="D31" s="124" t="s">
        <v>479</v>
      </c>
      <c r="E31" s="123">
        <f>SUM(E32:E37)</f>
        <v>60000</v>
      </c>
      <c r="F31" s="125">
        <f>SUM(F32:F37)</f>
        <v>60000</v>
      </c>
    </row>
    <row r="32" spans="1:6" x14ac:dyDescent="0.25">
      <c r="A32" s="122" t="s">
        <v>480</v>
      </c>
      <c r="B32" s="126">
        <v>0</v>
      </c>
      <c r="C32" s="126">
        <v>0</v>
      </c>
      <c r="D32" s="124" t="s">
        <v>481</v>
      </c>
      <c r="E32" s="126">
        <v>60000</v>
      </c>
      <c r="F32" s="127">
        <v>60000</v>
      </c>
    </row>
    <row r="33" spans="1:6" x14ac:dyDescent="0.25">
      <c r="A33" s="122" t="s">
        <v>482</v>
      </c>
      <c r="B33" s="126">
        <v>0</v>
      </c>
      <c r="C33" s="126">
        <v>0</v>
      </c>
      <c r="D33" s="124" t="s">
        <v>483</v>
      </c>
      <c r="E33" s="126">
        <v>0</v>
      </c>
      <c r="F33" s="127">
        <v>0</v>
      </c>
    </row>
    <row r="34" spans="1:6" x14ac:dyDescent="0.25">
      <c r="A34" s="122" t="s">
        <v>484</v>
      </c>
      <c r="B34" s="126">
        <v>0</v>
      </c>
      <c r="C34" s="126">
        <v>0</v>
      </c>
      <c r="D34" s="124" t="s">
        <v>485</v>
      </c>
      <c r="E34" s="126">
        <v>0</v>
      </c>
      <c r="F34" s="127">
        <v>0</v>
      </c>
    </row>
    <row r="35" spans="1:6" x14ac:dyDescent="0.25">
      <c r="A35" s="122" t="s">
        <v>486</v>
      </c>
      <c r="B35" s="126">
        <v>0</v>
      </c>
      <c r="C35" s="126">
        <v>0</v>
      </c>
      <c r="D35" s="124" t="s">
        <v>487</v>
      </c>
      <c r="E35" s="126">
        <v>0</v>
      </c>
      <c r="F35" s="127">
        <v>0</v>
      </c>
    </row>
    <row r="36" spans="1:6" x14ac:dyDescent="0.25">
      <c r="A36" s="122" t="s">
        <v>488</v>
      </c>
      <c r="B36" s="126">
        <v>0</v>
      </c>
      <c r="C36" s="126">
        <v>0</v>
      </c>
      <c r="D36" s="124" t="s">
        <v>489</v>
      </c>
      <c r="E36" s="126">
        <v>0</v>
      </c>
      <c r="F36" s="127">
        <v>0</v>
      </c>
    </row>
    <row r="37" spans="1:6" x14ac:dyDescent="0.25">
      <c r="A37" s="122" t="s">
        <v>490</v>
      </c>
      <c r="B37" s="123">
        <v>26580258.699999999</v>
      </c>
      <c r="C37" s="126">
        <v>30607720.029999997</v>
      </c>
      <c r="D37" s="124" t="s">
        <v>491</v>
      </c>
      <c r="E37" s="126">
        <v>0</v>
      </c>
      <c r="F37" s="127">
        <v>0</v>
      </c>
    </row>
    <row r="38" spans="1:6" x14ac:dyDescent="0.25">
      <c r="A38" s="122" t="s">
        <v>492</v>
      </c>
      <c r="B38" s="123">
        <f>SUM(B39:B40)</f>
        <v>-3593459.12</v>
      </c>
      <c r="C38" s="123">
        <f>SUM(C39:C40)</f>
        <v>-3593459.12</v>
      </c>
      <c r="D38" s="124" t="s">
        <v>493</v>
      </c>
      <c r="E38" s="123">
        <f>SUM(E39:E41)</f>
        <v>30240000</v>
      </c>
      <c r="F38" s="125">
        <v>30342435.07</v>
      </c>
    </row>
    <row r="39" spans="1:6" ht="24" x14ac:dyDescent="0.25">
      <c r="A39" s="122" t="s">
        <v>494</v>
      </c>
      <c r="B39" s="123">
        <v>0</v>
      </c>
      <c r="C39" s="126">
        <v>0</v>
      </c>
      <c r="D39" s="124" t="s">
        <v>495</v>
      </c>
      <c r="E39" s="126">
        <v>30240000</v>
      </c>
      <c r="F39" s="127">
        <v>30342435.07</v>
      </c>
    </row>
    <row r="40" spans="1:6" x14ac:dyDescent="0.25">
      <c r="A40" s="122" t="s">
        <v>496</v>
      </c>
      <c r="B40" s="123">
        <v>-3593459.12</v>
      </c>
      <c r="C40" s="126">
        <v>-3593459.12</v>
      </c>
      <c r="D40" s="124" t="s">
        <v>497</v>
      </c>
      <c r="E40" s="126">
        <v>0</v>
      </c>
      <c r="F40" s="127">
        <v>0</v>
      </c>
    </row>
    <row r="41" spans="1:6" x14ac:dyDescent="0.25">
      <c r="A41" s="122" t="s">
        <v>498</v>
      </c>
      <c r="B41" s="126">
        <f>SUM(B42:B45)</f>
        <v>797090.94</v>
      </c>
      <c r="C41" s="126">
        <f>SUM(C42:C45)</f>
        <v>797090.94</v>
      </c>
      <c r="D41" s="124" t="s">
        <v>499</v>
      </c>
      <c r="E41" s="126">
        <v>0</v>
      </c>
      <c r="F41" s="127"/>
    </row>
    <row r="42" spans="1:6" x14ac:dyDescent="0.25">
      <c r="A42" s="122" t="s">
        <v>500</v>
      </c>
      <c r="B42" s="123">
        <v>797090.94</v>
      </c>
      <c r="C42" s="126">
        <v>797090.94</v>
      </c>
      <c r="D42" s="124" t="s">
        <v>501</v>
      </c>
      <c r="E42" s="126">
        <f>SUM(E43:E45)</f>
        <v>0</v>
      </c>
      <c r="F42" s="127">
        <f>SUM(F43:F45)</f>
        <v>0</v>
      </c>
    </row>
    <row r="43" spans="1:6" x14ac:dyDescent="0.25">
      <c r="A43" s="122" t="s">
        <v>502</v>
      </c>
      <c r="B43" s="123">
        <v>0</v>
      </c>
      <c r="C43" s="126">
        <v>0</v>
      </c>
      <c r="D43" s="124" t="s">
        <v>503</v>
      </c>
      <c r="E43" s="126">
        <v>0</v>
      </c>
      <c r="F43" s="127">
        <v>0</v>
      </c>
    </row>
    <row r="44" spans="1:6" x14ac:dyDescent="0.25">
      <c r="A44" s="122" t="s">
        <v>504</v>
      </c>
      <c r="B44" s="123">
        <v>0</v>
      </c>
      <c r="C44" s="126">
        <v>0</v>
      </c>
      <c r="D44" s="124" t="s">
        <v>505</v>
      </c>
      <c r="E44" s="126">
        <v>0</v>
      </c>
      <c r="F44" s="127">
        <v>0</v>
      </c>
    </row>
    <row r="45" spans="1:6" x14ac:dyDescent="0.25">
      <c r="A45" s="122" t="s">
        <v>506</v>
      </c>
      <c r="B45" s="123">
        <v>0</v>
      </c>
      <c r="C45" s="126">
        <v>0</v>
      </c>
      <c r="D45" s="124" t="s">
        <v>507</v>
      </c>
      <c r="E45" s="126">
        <v>0</v>
      </c>
      <c r="F45" s="127">
        <v>0</v>
      </c>
    </row>
    <row r="46" spans="1:6" x14ac:dyDescent="0.25">
      <c r="A46" s="128"/>
      <c r="B46" s="119"/>
      <c r="C46" s="119"/>
      <c r="D46" s="128"/>
      <c r="E46" s="119"/>
      <c r="F46" s="121"/>
    </row>
    <row r="47" spans="1:6" x14ac:dyDescent="0.25">
      <c r="A47" s="118" t="s">
        <v>508</v>
      </c>
      <c r="B47" s="123">
        <f>B9+B17+B25+B31+B38+B37+B41</f>
        <v>1942891320.5200002</v>
      </c>
      <c r="C47" s="123">
        <f>C9+C17+C25+C31+C38+C37+C41</f>
        <v>1279941626.1800003</v>
      </c>
      <c r="D47" s="120" t="s">
        <v>509</v>
      </c>
      <c r="E47" s="123">
        <f>E9+E19+E23+E26+E27+E31+E38+E42</f>
        <v>294610669.12</v>
      </c>
      <c r="F47" s="125">
        <f>F9+F19+F23+F26+F27+F31+F38+F42</f>
        <v>297319199.79999995</v>
      </c>
    </row>
    <row r="48" spans="1:6" x14ac:dyDescent="0.25">
      <c r="A48" s="128"/>
      <c r="B48" s="119"/>
      <c r="C48" s="119"/>
      <c r="D48" s="128"/>
      <c r="E48" s="119"/>
      <c r="F48" s="121"/>
    </row>
    <row r="49" spans="1:6" x14ac:dyDescent="0.25">
      <c r="A49" s="118" t="s">
        <v>510</v>
      </c>
      <c r="B49" s="119"/>
      <c r="C49" s="119"/>
      <c r="D49" s="120" t="s">
        <v>511</v>
      </c>
      <c r="E49" s="119"/>
      <c r="F49" s="121"/>
    </row>
    <row r="50" spans="1:6" x14ac:dyDescent="0.25">
      <c r="A50" s="122" t="s">
        <v>512</v>
      </c>
      <c r="B50" s="126">
        <v>232765427.35999995</v>
      </c>
      <c r="C50" s="126">
        <v>244687975.11000001</v>
      </c>
      <c r="D50" s="124" t="s">
        <v>513</v>
      </c>
      <c r="E50" s="126">
        <v>18922306</v>
      </c>
      <c r="F50" s="127">
        <v>18922306</v>
      </c>
    </row>
    <row r="51" spans="1:6" x14ac:dyDescent="0.25">
      <c r="A51" s="122" t="s">
        <v>514</v>
      </c>
      <c r="B51" s="126">
        <v>0</v>
      </c>
      <c r="C51" s="126">
        <v>0</v>
      </c>
      <c r="D51" s="124" t="s">
        <v>515</v>
      </c>
      <c r="E51" s="126">
        <v>0</v>
      </c>
      <c r="F51" s="127">
        <v>0</v>
      </c>
    </row>
    <row r="52" spans="1:6" x14ac:dyDescent="0.25">
      <c r="A52" s="122" t="s">
        <v>516</v>
      </c>
      <c r="B52" s="126">
        <v>16936646523.719997</v>
      </c>
      <c r="C52" s="126">
        <v>17031557555.219999</v>
      </c>
      <c r="D52" s="124" t="s">
        <v>517</v>
      </c>
      <c r="E52" s="126">
        <v>1132387178.8199999</v>
      </c>
      <c r="F52" s="127">
        <v>1132387178.8199999</v>
      </c>
    </row>
    <row r="53" spans="1:6" x14ac:dyDescent="0.25">
      <c r="A53" s="122" t="s">
        <v>518</v>
      </c>
      <c r="B53" s="126">
        <v>1252479840.74</v>
      </c>
      <c r="C53" s="126">
        <v>1211458695.0899999</v>
      </c>
      <c r="D53" s="124" t="s">
        <v>519</v>
      </c>
      <c r="E53" s="126">
        <v>0</v>
      </c>
      <c r="F53" s="127">
        <v>0</v>
      </c>
    </row>
    <row r="54" spans="1:6" x14ac:dyDescent="0.25">
      <c r="A54" s="122" t="s">
        <v>520</v>
      </c>
      <c r="B54" s="126">
        <v>84418538.719999999</v>
      </c>
      <c r="C54" s="126">
        <v>84307868.530000001</v>
      </c>
      <c r="D54" s="124" t="s">
        <v>521</v>
      </c>
      <c r="E54" s="126">
        <v>0</v>
      </c>
      <c r="F54" s="127">
        <v>0</v>
      </c>
    </row>
    <row r="55" spans="1:6" x14ac:dyDescent="0.25">
      <c r="A55" s="122" t="s">
        <v>522</v>
      </c>
      <c r="B55" s="126">
        <v>-1001860423.6600002</v>
      </c>
      <c r="C55" s="126">
        <v>-967183327.97000015</v>
      </c>
      <c r="D55" s="129" t="s">
        <v>523</v>
      </c>
      <c r="E55" s="126">
        <v>0</v>
      </c>
      <c r="F55" s="127">
        <v>0</v>
      </c>
    </row>
    <row r="56" spans="1:6" x14ac:dyDescent="0.25">
      <c r="A56" s="122" t="s">
        <v>524</v>
      </c>
      <c r="B56" s="126">
        <v>12616175.859999999</v>
      </c>
      <c r="C56" s="126">
        <v>10991597.810000001</v>
      </c>
      <c r="D56" s="128"/>
      <c r="E56" s="119"/>
      <c r="F56" s="121"/>
    </row>
    <row r="57" spans="1:6" x14ac:dyDescent="0.25">
      <c r="A57" s="122" t="s">
        <v>525</v>
      </c>
      <c r="B57" s="126">
        <v>-33367558.890000001</v>
      </c>
      <c r="C57" s="126">
        <v>-33367558.890000001</v>
      </c>
      <c r="D57" s="120" t="s">
        <v>526</v>
      </c>
      <c r="E57" s="123">
        <f>SUM(E50:E55)</f>
        <v>1151309484.8199999</v>
      </c>
      <c r="F57" s="125">
        <f>SUM(F50:F55)</f>
        <v>1151309484.8199999</v>
      </c>
    </row>
    <row r="58" spans="1:6" x14ac:dyDescent="0.25">
      <c r="A58" s="122" t="s">
        <v>527</v>
      </c>
      <c r="B58" s="126">
        <v>0</v>
      </c>
      <c r="C58" s="126">
        <v>0</v>
      </c>
      <c r="D58" s="128"/>
      <c r="E58" s="119"/>
      <c r="F58" s="121"/>
    </row>
    <row r="59" spans="1:6" x14ac:dyDescent="0.25">
      <c r="A59" s="128"/>
      <c r="B59" s="119"/>
      <c r="C59" s="119"/>
      <c r="D59" s="120" t="s">
        <v>528</v>
      </c>
      <c r="E59" s="123">
        <f>E47+E57</f>
        <v>1445920153.9400001</v>
      </c>
      <c r="F59" s="125">
        <f>F47+F57</f>
        <v>1448628684.6199999</v>
      </c>
    </row>
    <row r="60" spans="1:6" x14ac:dyDescent="0.25">
      <c r="A60" s="118" t="s">
        <v>529</v>
      </c>
      <c r="B60" s="123">
        <f>SUM(B50:B58)</f>
        <v>17483698523.850002</v>
      </c>
      <c r="C60" s="123">
        <f>SUM(C50:C58)</f>
        <v>17582452804.899998</v>
      </c>
      <c r="D60" s="128"/>
      <c r="E60" s="119"/>
      <c r="F60" s="121"/>
    </row>
    <row r="61" spans="1:6" x14ac:dyDescent="0.25">
      <c r="A61" s="128"/>
      <c r="B61" s="119"/>
      <c r="C61" s="119"/>
      <c r="D61" s="130" t="s">
        <v>530</v>
      </c>
      <c r="E61" s="119"/>
      <c r="F61" s="121"/>
    </row>
    <row r="62" spans="1:6" x14ac:dyDescent="0.25">
      <c r="A62" s="118" t="s">
        <v>531</v>
      </c>
      <c r="B62" s="123">
        <f>SUM(B47+B60)</f>
        <v>19426589844.370003</v>
      </c>
      <c r="C62" s="123">
        <f>SUM(C47+C60)</f>
        <v>18862394431.079998</v>
      </c>
      <c r="D62" s="128"/>
      <c r="E62" s="119"/>
      <c r="F62" s="121"/>
    </row>
    <row r="63" spans="1:6" x14ac:dyDescent="0.25">
      <c r="A63" s="128"/>
      <c r="B63" s="119"/>
      <c r="C63" s="119"/>
      <c r="D63" s="124" t="s">
        <v>532</v>
      </c>
      <c r="E63" s="131">
        <f>SUM(E64:E65)</f>
        <v>17033721924.559999</v>
      </c>
      <c r="F63" s="132">
        <f>SUM(F64:F66)</f>
        <v>17019265250.939999</v>
      </c>
    </row>
    <row r="64" spans="1:6" x14ac:dyDescent="0.25">
      <c r="A64" s="128"/>
      <c r="B64" s="119"/>
      <c r="C64" s="119"/>
      <c r="D64" s="124" t="s">
        <v>533</v>
      </c>
      <c r="E64" s="126">
        <v>15666739471.98</v>
      </c>
      <c r="F64" s="127">
        <v>15729798653.98</v>
      </c>
    </row>
    <row r="65" spans="1:6" x14ac:dyDescent="0.25">
      <c r="A65" s="128"/>
      <c r="B65" s="119"/>
      <c r="C65" s="119"/>
      <c r="D65" s="129" t="s">
        <v>534</v>
      </c>
      <c r="E65" s="126">
        <v>1366982452.5800002</v>
      </c>
      <c r="F65" s="127">
        <v>1289466596.96</v>
      </c>
    </row>
    <row r="66" spans="1:6" x14ac:dyDescent="0.25">
      <c r="A66" s="128"/>
      <c r="B66" s="119"/>
      <c r="C66" s="119"/>
      <c r="D66" s="124" t="s">
        <v>535</v>
      </c>
      <c r="E66" s="131">
        <v>0</v>
      </c>
      <c r="F66" s="127">
        <v>0</v>
      </c>
    </row>
    <row r="67" spans="1:6" x14ac:dyDescent="0.25">
      <c r="A67" s="128"/>
      <c r="B67" s="119"/>
      <c r="C67" s="119"/>
      <c r="D67" s="128"/>
      <c r="E67" s="119"/>
      <c r="F67" s="121"/>
    </row>
    <row r="68" spans="1:6" x14ac:dyDescent="0.25">
      <c r="A68" s="128"/>
      <c r="B68" s="119"/>
      <c r="C68" s="119"/>
      <c r="D68" s="124" t="s">
        <v>536</v>
      </c>
      <c r="E68" s="126">
        <f>SUM(E69:E73)</f>
        <v>946947765.87000048</v>
      </c>
      <c r="F68" s="127">
        <f>SUM(F69:F73)</f>
        <v>394500495.5100019</v>
      </c>
    </row>
    <row r="69" spans="1:6" x14ac:dyDescent="0.25">
      <c r="A69" s="133"/>
      <c r="B69" s="119"/>
      <c r="C69" s="119"/>
      <c r="D69" s="124" t="s">
        <v>537</v>
      </c>
      <c r="E69" s="126">
        <v>971603651.80000043</v>
      </c>
      <c r="F69" s="127">
        <v>892556026.70000196</v>
      </c>
    </row>
    <row r="70" spans="1:6" x14ac:dyDescent="0.25">
      <c r="A70" s="133"/>
      <c r="B70" s="119"/>
      <c r="C70" s="119"/>
      <c r="D70" s="124" t="s">
        <v>538</v>
      </c>
      <c r="E70" s="126">
        <v>-24655885.929999948</v>
      </c>
      <c r="F70" s="127">
        <v>-498055531.19000006</v>
      </c>
    </row>
    <row r="71" spans="1:6" x14ac:dyDescent="0.25">
      <c r="A71" s="133"/>
      <c r="B71" s="119"/>
      <c r="C71" s="119"/>
      <c r="D71" s="124" t="s">
        <v>539</v>
      </c>
      <c r="E71" s="126">
        <v>0</v>
      </c>
      <c r="F71" s="127">
        <v>0</v>
      </c>
    </row>
    <row r="72" spans="1:6" x14ac:dyDescent="0.25">
      <c r="A72" s="133"/>
      <c r="B72" s="119"/>
      <c r="C72" s="119"/>
      <c r="D72" s="124" t="s">
        <v>540</v>
      </c>
      <c r="E72" s="126">
        <v>0</v>
      </c>
      <c r="F72" s="127">
        <v>0</v>
      </c>
    </row>
    <row r="73" spans="1:6" x14ac:dyDescent="0.25">
      <c r="A73" s="133"/>
      <c r="B73" s="119"/>
      <c r="C73" s="119"/>
      <c r="D73" s="124" t="s">
        <v>541</v>
      </c>
      <c r="E73" s="126">
        <v>0</v>
      </c>
      <c r="F73" s="127">
        <v>0</v>
      </c>
    </row>
    <row r="74" spans="1:6" x14ac:dyDescent="0.25">
      <c r="A74" s="133"/>
      <c r="B74" s="119"/>
      <c r="C74" s="119"/>
      <c r="D74" s="128"/>
      <c r="E74" s="119"/>
      <c r="F74" s="121"/>
    </row>
    <row r="75" spans="1:6" ht="24" x14ac:dyDescent="0.25">
      <c r="A75" s="133"/>
      <c r="B75" s="119"/>
      <c r="C75" s="119"/>
      <c r="D75" s="124" t="s">
        <v>542</v>
      </c>
      <c r="E75" s="126">
        <v>0</v>
      </c>
      <c r="F75" s="127">
        <v>0</v>
      </c>
    </row>
    <row r="76" spans="1:6" x14ac:dyDescent="0.25">
      <c r="A76" s="133"/>
      <c r="B76" s="119"/>
      <c r="C76" s="119"/>
      <c r="D76" s="124" t="s">
        <v>543</v>
      </c>
      <c r="E76" s="126">
        <v>0</v>
      </c>
      <c r="F76" s="127">
        <v>0</v>
      </c>
    </row>
    <row r="77" spans="1:6" x14ac:dyDescent="0.25">
      <c r="A77" s="133"/>
      <c r="B77" s="119"/>
      <c r="C77" s="119"/>
      <c r="D77" s="124" t="s">
        <v>544</v>
      </c>
      <c r="E77" s="126">
        <v>0</v>
      </c>
      <c r="F77" s="127">
        <v>0</v>
      </c>
    </row>
    <row r="78" spans="1:6" x14ac:dyDescent="0.25">
      <c r="A78" s="133"/>
      <c r="B78" s="119"/>
      <c r="C78" s="119"/>
      <c r="D78" s="128"/>
      <c r="E78" s="119"/>
      <c r="F78" s="121"/>
    </row>
    <row r="79" spans="1:6" x14ac:dyDescent="0.25">
      <c r="A79" s="133"/>
      <c r="B79" s="119"/>
      <c r="C79" s="119"/>
      <c r="D79" s="120" t="s">
        <v>545</v>
      </c>
      <c r="E79" s="123">
        <f>E63+E68+E75</f>
        <v>17980669690.43</v>
      </c>
      <c r="F79" s="125">
        <f>F63+F68+F75</f>
        <v>17413765746.450001</v>
      </c>
    </row>
    <row r="80" spans="1:6" x14ac:dyDescent="0.25">
      <c r="A80" s="133"/>
      <c r="B80" s="119"/>
      <c r="C80" s="119"/>
      <c r="D80" s="128"/>
      <c r="E80" s="119"/>
      <c r="F80" s="121"/>
    </row>
    <row r="81" spans="1:8" x14ac:dyDescent="0.25">
      <c r="A81" s="133"/>
      <c r="B81" s="119"/>
      <c r="C81" s="119"/>
      <c r="D81" s="120" t="s">
        <v>546</v>
      </c>
      <c r="E81" s="123">
        <f>E59+E79</f>
        <v>19426589844.369999</v>
      </c>
      <c r="F81" s="125">
        <f>F59+F79</f>
        <v>18862394431.07</v>
      </c>
    </row>
    <row r="82" spans="1:8" x14ac:dyDescent="0.25">
      <c r="A82" s="134"/>
      <c r="B82" s="135"/>
      <c r="C82" s="135"/>
      <c r="D82" s="136"/>
      <c r="E82" s="135"/>
      <c r="F82" s="137"/>
    </row>
    <row r="93" spans="1:8" x14ac:dyDescent="0.25">
      <c r="A93" s="20"/>
      <c r="B93" s="138"/>
      <c r="C93" s="139"/>
      <c r="D93" s="139"/>
      <c r="E93" s="139"/>
      <c r="F93" s="139"/>
      <c r="G93" s="20"/>
      <c r="H93" s="20"/>
    </row>
    <row r="94" spans="1:8" x14ac:dyDescent="0.25">
      <c r="A94" s="20"/>
      <c r="B94" s="138"/>
      <c r="C94" s="139"/>
      <c r="D94" s="139"/>
      <c r="E94" s="139"/>
      <c r="F94" s="139"/>
      <c r="G94" s="20"/>
      <c r="H94" s="20"/>
    </row>
    <row r="95" spans="1:8" x14ac:dyDescent="0.25">
      <c r="A95" s="20"/>
      <c r="B95" s="138"/>
      <c r="C95" s="140"/>
      <c r="D95" s="140"/>
      <c r="E95" s="140"/>
      <c r="F95" s="139"/>
      <c r="G95" s="20"/>
      <c r="H95" s="20"/>
    </row>
    <row r="96" spans="1:8" x14ac:dyDescent="0.25">
      <c r="A96" s="22" t="s">
        <v>43</v>
      </c>
      <c r="B96" s="138"/>
      <c r="C96" s="189" t="s">
        <v>44</v>
      </c>
      <c r="D96" s="189"/>
      <c r="E96" s="189"/>
      <c r="F96" s="139"/>
      <c r="G96" s="20"/>
      <c r="H96" s="20"/>
    </row>
    <row r="97" spans="1:8" x14ac:dyDescent="0.25">
      <c r="A97" s="108" t="s">
        <v>547</v>
      </c>
      <c r="B97" s="138"/>
      <c r="C97" s="189" t="s">
        <v>46</v>
      </c>
      <c r="D97" s="189"/>
      <c r="E97" s="189"/>
      <c r="F97" s="139"/>
      <c r="G97" s="20"/>
      <c r="H97" s="20"/>
    </row>
    <row r="98" spans="1:8" x14ac:dyDescent="0.25">
      <c r="A98" s="20"/>
      <c r="B98" s="138"/>
      <c r="C98" s="139"/>
      <c r="D98" s="139"/>
      <c r="E98" s="139"/>
      <c r="F98" s="139"/>
      <c r="G98" s="20"/>
      <c r="H98" s="20"/>
    </row>
  </sheetData>
  <mergeCells count="7">
    <mergeCell ref="C97:E97"/>
    <mergeCell ref="A1:F1"/>
    <mergeCell ref="A2:F2"/>
    <mergeCell ref="A3:F3"/>
    <mergeCell ref="A4:F4"/>
    <mergeCell ref="A5:F5"/>
    <mergeCell ref="C96:E96"/>
  </mergeCells>
  <dataValidations count="3">
    <dataValidation allowBlank="1" showInputMessage="1" showErrorMessage="1" prompt="20XN (d)" sqref="B6 E6"/>
    <dataValidation allowBlank="1" showInputMessage="1" showErrorMessage="1" prompt="31 de diciembre de 20XN-1 (e)" sqref="C6 F6"/>
    <dataValidation type="decimal" allowBlank="1" showInputMessage="1" showErrorMessage="1" sqref="E9:F45 E50:F62 E47:F47 B9:C62 E67:E81 E64:E65 F64:F81">
      <formula1>-1.79769313486231E+100</formula1>
      <formula2>1.79769313486231E+100</formula2>
    </dataValidation>
  </dataValidations>
  <pageMargins left="0.19685039370078741" right="0.19685039370078741" top="0.19685039370078741" bottom="0.19685039370078741" header="0.31496062992125984" footer="0.31496062992125984"/>
  <pageSetup paperSize="9" scale="5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H84"/>
  <sheetViews>
    <sheetView showGridLines="0" view="pageBreakPreview" zoomScaleNormal="100" zoomScaleSheetLayoutView="100" workbookViewId="0">
      <selection activeCell="B2" sqref="B2"/>
    </sheetView>
  </sheetViews>
  <sheetFormatPr baseColWidth="10" defaultColWidth="10.33203125" defaultRowHeight="10.199999999999999" x14ac:dyDescent="0.2"/>
  <cols>
    <col min="1" max="1" width="43.88671875" style="142" customWidth="1"/>
    <col min="2" max="2" width="15.33203125" style="142" bestFit="1" customWidth="1"/>
    <col min="3" max="3" width="13.44140625" style="142" customWidth="1"/>
    <col min="4" max="4" width="13.33203125" style="142" bestFit="1" customWidth="1"/>
    <col min="5" max="5" width="15.6640625" style="142" customWidth="1"/>
    <col min="6" max="6" width="14" style="142" bestFit="1" customWidth="1"/>
    <col min="7" max="7" width="11.5546875" style="142" bestFit="1" customWidth="1"/>
    <col min="8" max="8" width="18.88671875" style="142" bestFit="1" customWidth="1"/>
    <col min="9" max="16384" width="10.33203125" style="142"/>
  </cols>
  <sheetData>
    <row r="1" spans="1:8" ht="45.9" customHeight="1" x14ac:dyDescent="0.2">
      <c r="A1" s="213" t="s">
        <v>548</v>
      </c>
      <c r="B1" s="214"/>
      <c r="C1" s="214"/>
      <c r="D1" s="214"/>
      <c r="E1" s="214"/>
      <c r="F1" s="214"/>
      <c r="G1" s="214"/>
      <c r="H1" s="215"/>
    </row>
    <row r="2" spans="1:8" ht="54" customHeight="1" x14ac:dyDescent="0.2">
      <c r="A2" s="143" t="s">
        <v>549</v>
      </c>
      <c r="B2" s="143" t="s">
        <v>550</v>
      </c>
      <c r="C2" s="143" t="s">
        <v>551</v>
      </c>
      <c r="D2" s="143" t="s">
        <v>552</v>
      </c>
      <c r="E2" s="143" t="s">
        <v>553</v>
      </c>
      <c r="F2" s="143" t="s">
        <v>554</v>
      </c>
      <c r="G2" s="143" t="s">
        <v>555</v>
      </c>
      <c r="H2" s="143" t="s">
        <v>556</v>
      </c>
    </row>
    <row r="3" spans="1:8" ht="11.25" customHeight="1" x14ac:dyDescent="0.2">
      <c r="A3" s="144"/>
      <c r="B3" s="145"/>
      <c r="C3" s="145"/>
      <c r="D3" s="145"/>
      <c r="E3" s="145"/>
      <c r="F3" s="145"/>
      <c r="G3" s="145"/>
      <c r="H3" s="145"/>
    </row>
    <row r="4" spans="1:8" x14ac:dyDescent="0.2">
      <c r="A4" s="146" t="s">
        <v>557</v>
      </c>
      <c r="B4" s="147">
        <f>+B5+B12</f>
        <v>1204560763.6199999</v>
      </c>
      <c r="C4" s="147">
        <f t="shared" ref="C4:H4" si="0">+C5+C12</f>
        <v>0</v>
      </c>
      <c r="D4" s="147">
        <f t="shared" si="0"/>
        <v>17744795.66</v>
      </c>
      <c r="E4" s="147">
        <f t="shared" si="0"/>
        <v>0</v>
      </c>
      <c r="F4" s="147">
        <f t="shared" si="0"/>
        <v>1186815967.96</v>
      </c>
      <c r="G4" s="147">
        <f t="shared" si="0"/>
        <v>27927721.829999998</v>
      </c>
      <c r="H4" s="147">
        <f t="shared" si="0"/>
        <v>0</v>
      </c>
    </row>
    <row r="5" spans="1:8" x14ac:dyDescent="0.2">
      <c r="A5" s="146" t="s">
        <v>558</v>
      </c>
      <c r="B5" s="147">
        <f t="shared" ref="B5:H5" si="1">B6+SUM(B10:B11)</f>
        <v>72173584.799999997</v>
      </c>
      <c r="C5" s="147">
        <f t="shared" si="1"/>
        <v>0</v>
      </c>
      <c r="D5" s="147">
        <f t="shared" si="1"/>
        <v>17744795.66</v>
      </c>
      <c r="E5" s="147">
        <f t="shared" si="1"/>
        <v>0</v>
      </c>
      <c r="F5" s="147">
        <f t="shared" si="1"/>
        <v>54428789.140000001</v>
      </c>
      <c r="G5" s="147">
        <f t="shared" si="1"/>
        <v>27927721.829999998</v>
      </c>
      <c r="H5" s="147">
        <f t="shared" si="1"/>
        <v>0</v>
      </c>
    </row>
    <row r="6" spans="1:8" x14ac:dyDescent="0.2">
      <c r="A6" s="148" t="s">
        <v>559</v>
      </c>
      <c r="B6" s="149">
        <f t="shared" ref="B6:H6" si="2">SUM(B7:B9)</f>
        <v>72173584.799999997</v>
      </c>
      <c r="C6" s="149">
        <f t="shared" si="2"/>
        <v>0</v>
      </c>
      <c r="D6" s="149">
        <f t="shared" si="2"/>
        <v>17744795.66</v>
      </c>
      <c r="E6" s="149">
        <f t="shared" si="2"/>
        <v>0</v>
      </c>
      <c r="F6" s="149">
        <f t="shared" si="2"/>
        <v>54428789.140000001</v>
      </c>
      <c r="G6" s="149">
        <f t="shared" si="2"/>
        <v>27927721.829999998</v>
      </c>
      <c r="H6" s="149">
        <f t="shared" si="2"/>
        <v>0</v>
      </c>
    </row>
    <row r="7" spans="1:8" x14ac:dyDescent="0.2">
      <c r="A7" s="148" t="s">
        <v>560</v>
      </c>
      <c r="B7" s="149">
        <v>31927784.800000001</v>
      </c>
      <c r="D7" s="149">
        <v>2518660</v>
      </c>
      <c r="E7" s="149">
        <v>0</v>
      </c>
      <c r="F7" s="149">
        <v>24201649.140000001</v>
      </c>
      <c r="G7" s="149">
        <v>5124383.17</v>
      </c>
      <c r="H7" s="149">
        <v>0</v>
      </c>
    </row>
    <row r="8" spans="1:8" x14ac:dyDescent="0.2">
      <c r="A8" s="148" t="s">
        <v>561</v>
      </c>
      <c r="B8" s="149">
        <v>30000000</v>
      </c>
      <c r="C8" s="149">
        <v>0</v>
      </c>
      <c r="D8" s="149">
        <v>7500000</v>
      </c>
      <c r="E8" s="149">
        <v>0</v>
      </c>
      <c r="F8" s="149">
        <v>22500000</v>
      </c>
      <c r="G8" s="149">
        <v>10907833.1</v>
      </c>
      <c r="H8" s="149">
        <v>0</v>
      </c>
    </row>
    <row r="9" spans="1:8" x14ac:dyDescent="0.2">
      <c r="A9" s="148" t="s">
        <v>562</v>
      </c>
      <c r="B9" s="149">
        <v>10245800</v>
      </c>
      <c r="C9" s="149">
        <v>0</v>
      </c>
      <c r="D9" s="149">
        <v>7726135.6600000001</v>
      </c>
      <c r="E9" s="149">
        <v>0</v>
      </c>
      <c r="F9" s="149">
        <v>7727140</v>
      </c>
      <c r="G9" s="149">
        <v>11895505.560000001</v>
      </c>
      <c r="H9" s="149">
        <v>0</v>
      </c>
    </row>
    <row r="10" spans="1:8" x14ac:dyDescent="0.2">
      <c r="A10" s="148" t="s">
        <v>563</v>
      </c>
      <c r="B10" s="149">
        <v>0</v>
      </c>
      <c r="C10" s="149">
        <v>0</v>
      </c>
      <c r="D10" s="149">
        <v>0</v>
      </c>
      <c r="E10" s="149">
        <v>0</v>
      </c>
      <c r="F10" s="149">
        <v>0</v>
      </c>
      <c r="G10" s="149">
        <v>0</v>
      </c>
      <c r="H10" s="149">
        <v>0</v>
      </c>
    </row>
    <row r="11" spans="1:8" x14ac:dyDescent="0.2">
      <c r="A11" s="148" t="s">
        <v>564</v>
      </c>
      <c r="B11" s="149">
        <v>0</v>
      </c>
      <c r="C11" s="149">
        <v>0</v>
      </c>
      <c r="D11" s="149">
        <v>0</v>
      </c>
      <c r="E11" s="149">
        <v>0</v>
      </c>
      <c r="F11" s="149">
        <v>0</v>
      </c>
      <c r="G11" s="149">
        <v>0</v>
      </c>
      <c r="H11" s="149">
        <v>0</v>
      </c>
    </row>
    <row r="12" spans="1:8" x14ac:dyDescent="0.2">
      <c r="A12" s="146" t="s">
        <v>565</v>
      </c>
      <c r="B12" s="147">
        <f t="shared" ref="B12:H12" si="3">B13+B17+B18</f>
        <v>1132387178.8199999</v>
      </c>
      <c r="C12" s="147">
        <f t="shared" si="3"/>
        <v>0</v>
      </c>
      <c r="D12" s="147">
        <f t="shared" si="3"/>
        <v>0</v>
      </c>
      <c r="E12" s="147">
        <f t="shared" si="3"/>
        <v>0</v>
      </c>
      <c r="F12" s="147">
        <f t="shared" si="3"/>
        <v>1132387178.8199999</v>
      </c>
      <c r="G12" s="147">
        <f t="shared" si="3"/>
        <v>0</v>
      </c>
      <c r="H12" s="147">
        <f t="shared" si="3"/>
        <v>0</v>
      </c>
    </row>
    <row r="13" spans="1:8" x14ac:dyDescent="0.2">
      <c r="A13" s="148" t="s">
        <v>566</v>
      </c>
      <c r="B13" s="149">
        <f>SUM(B14:B16)</f>
        <v>1132387178.8199999</v>
      </c>
      <c r="C13" s="149">
        <f t="shared" ref="C13:H13" si="4">SUM(C14:C16)</f>
        <v>0</v>
      </c>
      <c r="D13" s="149">
        <f t="shared" si="4"/>
        <v>0</v>
      </c>
      <c r="E13" s="149">
        <f t="shared" si="4"/>
        <v>0</v>
      </c>
      <c r="F13" s="149">
        <f t="shared" si="4"/>
        <v>1132387178.8199999</v>
      </c>
      <c r="G13" s="149">
        <f t="shared" si="4"/>
        <v>0</v>
      </c>
      <c r="H13" s="149">
        <f t="shared" si="4"/>
        <v>0</v>
      </c>
    </row>
    <row r="14" spans="1:8" x14ac:dyDescent="0.2">
      <c r="A14" s="148" t="s">
        <v>567</v>
      </c>
      <c r="B14" s="149">
        <v>213780450</v>
      </c>
      <c r="C14" s="149">
        <v>0</v>
      </c>
      <c r="D14" s="149">
        <v>0</v>
      </c>
      <c r="E14" s="149">
        <v>0</v>
      </c>
      <c r="F14" s="149">
        <v>213780450</v>
      </c>
      <c r="G14" s="149">
        <v>0</v>
      </c>
      <c r="H14" s="149">
        <v>0</v>
      </c>
    </row>
    <row r="15" spans="1:8" x14ac:dyDescent="0.2">
      <c r="A15" s="148" t="s">
        <v>568</v>
      </c>
      <c r="B15" s="149">
        <v>435000000</v>
      </c>
      <c r="C15" s="149">
        <v>0</v>
      </c>
      <c r="D15" s="149">
        <v>0</v>
      </c>
      <c r="E15" s="149">
        <v>0</v>
      </c>
      <c r="F15" s="149">
        <v>435000000</v>
      </c>
      <c r="G15" s="149">
        <v>0</v>
      </c>
      <c r="H15" s="149">
        <v>0</v>
      </c>
    </row>
    <row r="16" spans="1:8" x14ac:dyDescent="0.2">
      <c r="A16" s="148" t="s">
        <v>569</v>
      </c>
      <c r="B16" s="149">
        <v>483606728.81999999</v>
      </c>
      <c r="C16" s="149">
        <v>0</v>
      </c>
      <c r="D16" s="149">
        <v>0</v>
      </c>
      <c r="E16" s="149">
        <v>0</v>
      </c>
      <c r="F16" s="149">
        <v>483606728.81999999</v>
      </c>
      <c r="G16" s="149">
        <v>0</v>
      </c>
      <c r="H16" s="149">
        <v>0</v>
      </c>
    </row>
    <row r="17" spans="1:8" x14ac:dyDescent="0.2">
      <c r="A17" s="148" t="s">
        <v>570</v>
      </c>
      <c r="B17" s="149">
        <v>0</v>
      </c>
      <c r="C17" s="149">
        <v>0</v>
      </c>
      <c r="D17" s="149">
        <v>0</v>
      </c>
      <c r="E17" s="149">
        <v>0</v>
      </c>
      <c r="F17" s="149">
        <v>0</v>
      </c>
      <c r="G17" s="149">
        <v>0</v>
      </c>
      <c r="H17" s="149">
        <v>0</v>
      </c>
    </row>
    <row r="18" spans="1:8" x14ac:dyDescent="0.2">
      <c r="A18" s="148" t="s">
        <v>571</v>
      </c>
      <c r="B18" s="149">
        <v>0</v>
      </c>
      <c r="C18" s="149">
        <v>0</v>
      </c>
      <c r="D18" s="149">
        <v>0</v>
      </c>
      <c r="E18" s="149">
        <v>0</v>
      </c>
      <c r="F18" s="149">
        <v>0</v>
      </c>
      <c r="G18" s="149">
        <v>0</v>
      </c>
      <c r="H18" s="149">
        <v>0</v>
      </c>
    </row>
    <row r="19" spans="1:8" x14ac:dyDescent="0.2">
      <c r="A19" s="146" t="s">
        <v>572</v>
      </c>
      <c r="B19" s="147">
        <v>244067921</v>
      </c>
      <c r="C19" s="150"/>
      <c r="D19" s="150"/>
      <c r="E19" s="150"/>
      <c r="F19" s="147">
        <v>259104185.97999999</v>
      </c>
      <c r="G19" s="150"/>
      <c r="H19" s="150"/>
    </row>
    <row r="20" spans="1:8" ht="5.0999999999999996" customHeight="1" x14ac:dyDescent="0.2">
      <c r="A20" s="146"/>
      <c r="B20" s="147"/>
      <c r="C20" s="147"/>
      <c r="D20" s="147"/>
      <c r="E20" s="147"/>
      <c r="F20" s="147"/>
      <c r="G20" s="147"/>
      <c r="H20" s="147"/>
    </row>
    <row r="21" spans="1:8" ht="16.5" customHeight="1" x14ac:dyDescent="0.2">
      <c r="A21" s="146" t="s">
        <v>573</v>
      </c>
      <c r="B21" s="147">
        <f>+B4+B19</f>
        <v>1448628684.6199999</v>
      </c>
      <c r="C21" s="147">
        <f>+C4</f>
        <v>0</v>
      </c>
      <c r="D21" s="151">
        <f>+D4</f>
        <v>17744795.66</v>
      </c>
      <c r="E21" s="147">
        <f>+E4</f>
        <v>0</v>
      </c>
      <c r="F21" s="147">
        <f>+F4+F19</f>
        <v>1445920153.9400001</v>
      </c>
      <c r="G21" s="147">
        <f>+G4</f>
        <v>27927721.829999998</v>
      </c>
      <c r="H21" s="147">
        <f>+H4</f>
        <v>0</v>
      </c>
    </row>
    <row r="22" spans="1:8" ht="5.0999999999999996" customHeight="1" x14ac:dyDescent="0.2">
      <c r="A22" s="146"/>
      <c r="B22" s="147"/>
      <c r="C22" s="147"/>
      <c r="D22" s="147"/>
      <c r="E22" s="147"/>
      <c r="F22" s="147"/>
      <c r="G22" s="147"/>
      <c r="H22" s="147"/>
    </row>
    <row r="23" spans="1:8" ht="16.5" customHeight="1" x14ac:dyDescent="0.2">
      <c r="A23" s="146" t="s">
        <v>574</v>
      </c>
      <c r="B23" s="152"/>
      <c r="C23" s="152"/>
      <c r="D23" s="152"/>
      <c r="E23" s="152"/>
      <c r="F23" s="152"/>
      <c r="G23" s="152"/>
      <c r="H23" s="152"/>
    </row>
    <row r="24" spans="1:8" x14ac:dyDescent="0.2">
      <c r="A24" s="153" t="s">
        <v>575</v>
      </c>
      <c r="B24" s="216" t="s">
        <v>576</v>
      </c>
      <c r="C24" s="217"/>
      <c r="D24" s="217"/>
      <c r="E24" s="217"/>
      <c r="F24" s="217"/>
      <c r="G24" s="217"/>
      <c r="H24" s="218"/>
    </row>
    <row r="25" spans="1:8" x14ac:dyDescent="0.2">
      <c r="A25" s="153" t="s">
        <v>577</v>
      </c>
      <c r="B25" s="219"/>
      <c r="C25" s="220"/>
      <c r="D25" s="220"/>
      <c r="E25" s="220"/>
      <c r="F25" s="220"/>
      <c r="G25" s="220"/>
      <c r="H25" s="221"/>
    </row>
    <row r="26" spans="1:8" x14ac:dyDescent="0.2">
      <c r="A26" s="153" t="s">
        <v>578</v>
      </c>
      <c r="B26" s="222"/>
      <c r="C26" s="223"/>
      <c r="D26" s="223"/>
      <c r="E26" s="223"/>
      <c r="F26" s="223"/>
      <c r="G26" s="223"/>
      <c r="H26" s="224"/>
    </row>
    <row r="27" spans="1:8" ht="5.0999999999999996" customHeight="1" x14ac:dyDescent="0.2">
      <c r="A27" s="153"/>
      <c r="B27" s="154"/>
      <c r="C27" s="154"/>
      <c r="D27" s="154"/>
      <c r="E27" s="154"/>
      <c r="F27" s="154"/>
      <c r="G27" s="154"/>
      <c r="H27" s="154"/>
    </row>
    <row r="28" spans="1:8" ht="23.25" customHeight="1" x14ac:dyDescent="0.2">
      <c r="A28" s="146" t="s">
        <v>579</v>
      </c>
      <c r="B28" s="154"/>
      <c r="C28" s="154"/>
      <c r="D28" s="154"/>
      <c r="E28" s="154"/>
      <c r="F28" s="154"/>
      <c r="G28" s="154"/>
      <c r="H28" s="154"/>
    </row>
    <row r="29" spans="1:8" x14ac:dyDescent="0.2">
      <c r="A29" s="153" t="s">
        <v>580</v>
      </c>
      <c r="B29" s="216" t="s">
        <v>576</v>
      </c>
      <c r="C29" s="217"/>
      <c r="D29" s="217"/>
      <c r="E29" s="217"/>
      <c r="F29" s="217"/>
      <c r="G29" s="217"/>
      <c r="H29" s="218"/>
    </row>
    <row r="30" spans="1:8" x14ac:dyDescent="0.2">
      <c r="A30" s="153" t="s">
        <v>581</v>
      </c>
      <c r="B30" s="219"/>
      <c r="C30" s="220"/>
      <c r="D30" s="220"/>
      <c r="E30" s="220"/>
      <c r="F30" s="220"/>
      <c r="G30" s="220"/>
      <c r="H30" s="221"/>
    </row>
    <row r="31" spans="1:8" x14ac:dyDescent="0.2">
      <c r="A31" s="153" t="s">
        <v>582</v>
      </c>
      <c r="B31" s="219"/>
      <c r="C31" s="220"/>
      <c r="D31" s="220"/>
      <c r="E31" s="220"/>
      <c r="F31" s="220"/>
      <c r="G31" s="220"/>
      <c r="H31" s="221"/>
    </row>
    <row r="32" spans="1:8" ht="5.0999999999999996" customHeight="1" x14ac:dyDescent="0.2">
      <c r="A32" s="155"/>
      <c r="B32" s="222"/>
      <c r="C32" s="223"/>
      <c r="D32" s="223"/>
      <c r="E32" s="223"/>
      <c r="F32" s="223"/>
      <c r="G32" s="223"/>
      <c r="H32" s="224"/>
    </row>
    <row r="33" spans="1:8" ht="11.25" customHeight="1" x14ac:dyDescent="0.2">
      <c r="A33" s="156"/>
      <c r="B33" s="156"/>
      <c r="C33" s="156"/>
      <c r="D33" s="156"/>
      <c r="E33" s="156"/>
      <c r="F33" s="156"/>
      <c r="G33" s="156"/>
      <c r="H33" s="156"/>
    </row>
    <row r="34" spans="1:8" ht="11.25" customHeight="1" x14ac:dyDescent="0.2">
      <c r="A34" s="225" t="s">
        <v>583</v>
      </c>
      <c r="B34" s="227" t="s">
        <v>584</v>
      </c>
      <c r="C34" s="227" t="s">
        <v>585</v>
      </c>
      <c r="D34" s="227" t="s">
        <v>586</v>
      </c>
      <c r="E34" s="227" t="s">
        <v>587</v>
      </c>
      <c r="F34" s="227" t="s">
        <v>588</v>
      </c>
    </row>
    <row r="35" spans="1:8" x14ac:dyDescent="0.2">
      <c r="A35" s="225"/>
      <c r="B35" s="227"/>
      <c r="C35" s="227"/>
      <c r="D35" s="227"/>
      <c r="E35" s="227"/>
      <c r="F35" s="227"/>
    </row>
    <row r="36" spans="1:8" x14ac:dyDescent="0.2">
      <c r="A36" s="226"/>
      <c r="B36" s="228"/>
      <c r="C36" s="228"/>
      <c r="D36" s="228"/>
      <c r="E36" s="228"/>
      <c r="F36" s="228"/>
    </row>
    <row r="37" spans="1:8" x14ac:dyDescent="0.2">
      <c r="A37" s="157" t="s">
        <v>589</v>
      </c>
      <c r="B37" s="157" t="s">
        <v>590</v>
      </c>
      <c r="C37" s="157" t="s">
        <v>591</v>
      </c>
      <c r="D37" s="157" t="s">
        <v>592</v>
      </c>
      <c r="E37" s="157" t="s">
        <v>593</v>
      </c>
      <c r="F37" s="157" t="s">
        <v>594</v>
      </c>
    </row>
    <row r="38" spans="1:8" x14ac:dyDescent="0.2">
      <c r="A38" s="158" t="s">
        <v>595</v>
      </c>
      <c r="B38" s="159"/>
      <c r="C38" s="160"/>
      <c r="D38" s="160"/>
      <c r="E38" s="160"/>
      <c r="F38" s="160"/>
    </row>
    <row r="39" spans="1:8" x14ac:dyDescent="0.2">
      <c r="A39" s="153" t="s">
        <v>596</v>
      </c>
      <c r="B39" s="203" t="s">
        <v>576</v>
      </c>
      <c r="C39" s="204"/>
      <c r="D39" s="204"/>
      <c r="E39" s="204"/>
      <c r="F39" s="205"/>
    </row>
    <row r="40" spans="1:8" x14ac:dyDescent="0.2">
      <c r="A40" s="153" t="s">
        <v>597</v>
      </c>
      <c r="B40" s="206"/>
      <c r="C40" s="207"/>
      <c r="D40" s="207"/>
      <c r="E40" s="207"/>
      <c r="F40" s="208"/>
    </row>
    <row r="41" spans="1:8" x14ac:dyDescent="0.2">
      <c r="A41" s="155" t="s">
        <v>598</v>
      </c>
      <c r="B41" s="209"/>
      <c r="C41" s="210"/>
      <c r="D41" s="210"/>
      <c r="E41" s="210"/>
      <c r="F41" s="211"/>
    </row>
    <row r="42" spans="1:8" x14ac:dyDescent="0.2">
      <c r="A42" s="212"/>
      <c r="B42" s="212"/>
      <c r="C42" s="212"/>
      <c r="D42" s="212"/>
      <c r="E42" s="212"/>
      <c r="F42" s="212"/>
      <c r="G42" s="212"/>
      <c r="H42" s="212"/>
    </row>
    <row r="43" spans="1:8" x14ac:dyDescent="0.2">
      <c r="A43" s="212"/>
      <c r="B43" s="212"/>
      <c r="C43" s="212"/>
      <c r="D43" s="212"/>
      <c r="E43" s="212"/>
      <c r="F43" s="212"/>
      <c r="G43" s="212"/>
      <c r="H43" s="212"/>
    </row>
    <row r="44" spans="1:8" x14ac:dyDescent="0.2">
      <c r="B44" s="161"/>
      <c r="C44" s="162"/>
      <c r="D44" s="162"/>
      <c r="E44" s="162"/>
      <c r="F44" s="162"/>
    </row>
    <row r="45" spans="1:8" x14ac:dyDescent="0.2">
      <c r="B45" s="161"/>
      <c r="C45" s="162"/>
      <c r="D45" s="162"/>
      <c r="E45" s="162"/>
      <c r="F45" s="162"/>
    </row>
    <row r="46" spans="1:8" x14ac:dyDescent="0.2">
      <c r="B46" s="161"/>
      <c r="C46" s="162"/>
      <c r="D46" s="162"/>
      <c r="E46" s="162"/>
      <c r="F46" s="162"/>
    </row>
    <row r="47" spans="1:8" x14ac:dyDescent="0.2">
      <c r="B47" s="161"/>
      <c r="C47" s="162"/>
      <c r="D47" s="162"/>
      <c r="E47" s="162"/>
      <c r="F47" s="162"/>
    </row>
    <row r="48" spans="1:8" x14ac:dyDescent="0.2">
      <c r="B48" s="161"/>
      <c r="C48" s="162"/>
      <c r="D48" s="162"/>
      <c r="E48" s="162"/>
      <c r="F48" s="162"/>
    </row>
    <row r="49" spans="1:6" x14ac:dyDescent="0.2">
      <c r="B49" s="161"/>
      <c r="C49" s="162"/>
      <c r="D49" s="162"/>
      <c r="E49" s="162"/>
    </row>
    <row r="50" spans="1:6" x14ac:dyDescent="0.2">
      <c r="B50" s="161"/>
      <c r="C50" s="162"/>
      <c r="D50" s="162"/>
      <c r="E50" s="162"/>
      <c r="F50" s="162"/>
    </row>
    <row r="51" spans="1:6" x14ac:dyDescent="0.2">
      <c r="B51" s="161"/>
      <c r="C51" s="162"/>
      <c r="D51" s="162"/>
      <c r="E51" s="162"/>
      <c r="F51" s="162"/>
    </row>
    <row r="52" spans="1:6" x14ac:dyDescent="0.2">
      <c r="B52" s="161"/>
      <c r="C52" s="162"/>
      <c r="D52" s="162"/>
      <c r="E52" s="162"/>
      <c r="F52" s="162"/>
    </row>
    <row r="53" spans="1:6" x14ac:dyDescent="0.2">
      <c r="B53" s="161"/>
      <c r="C53" s="162"/>
      <c r="D53" s="162"/>
      <c r="E53" s="162"/>
      <c r="F53" s="162"/>
    </row>
    <row r="54" spans="1:6" x14ac:dyDescent="0.2">
      <c r="B54" s="161"/>
      <c r="C54" s="162"/>
      <c r="D54" s="162"/>
      <c r="E54" s="162"/>
      <c r="F54" s="162"/>
    </row>
    <row r="55" spans="1:6" x14ac:dyDescent="0.2">
      <c r="B55" s="161"/>
      <c r="C55" s="162"/>
      <c r="D55" s="162"/>
      <c r="E55" s="162"/>
      <c r="F55" s="162"/>
    </row>
    <row r="56" spans="1:6" x14ac:dyDescent="0.2">
      <c r="B56" s="161"/>
      <c r="C56" s="163"/>
      <c r="D56" s="163"/>
      <c r="E56" s="163"/>
      <c r="F56" s="162"/>
    </row>
    <row r="57" spans="1:6" ht="11.25" customHeight="1" x14ac:dyDescent="0.2">
      <c r="A57" s="22" t="s">
        <v>43</v>
      </c>
      <c r="B57" s="161"/>
      <c r="C57" s="189" t="s">
        <v>44</v>
      </c>
      <c r="D57" s="189"/>
      <c r="E57" s="189"/>
      <c r="F57" s="162"/>
    </row>
    <row r="58" spans="1:6" x14ac:dyDescent="0.2">
      <c r="A58" s="108" t="s">
        <v>547</v>
      </c>
      <c r="B58" s="161"/>
      <c r="C58" s="189" t="s">
        <v>600</v>
      </c>
      <c r="D58" s="189"/>
      <c r="E58" s="189"/>
      <c r="F58" s="162"/>
    </row>
    <row r="59" spans="1:6" x14ac:dyDescent="0.2">
      <c r="B59" s="161"/>
      <c r="C59" s="162"/>
      <c r="D59" s="162"/>
      <c r="E59" s="162"/>
      <c r="F59" s="162"/>
    </row>
    <row r="60" spans="1:6" x14ac:dyDescent="0.2">
      <c r="B60" s="161"/>
      <c r="C60" s="162"/>
      <c r="D60" s="162"/>
      <c r="E60" s="162"/>
      <c r="F60" s="162"/>
    </row>
    <row r="61" spans="1:6" x14ac:dyDescent="0.2">
      <c r="B61" s="161"/>
      <c r="C61" s="162"/>
      <c r="D61" s="162"/>
      <c r="E61" s="162"/>
      <c r="F61" s="162"/>
    </row>
    <row r="62" spans="1:6" x14ac:dyDescent="0.2">
      <c r="B62" s="161"/>
      <c r="C62" s="162"/>
      <c r="D62" s="162"/>
      <c r="E62" s="162"/>
      <c r="F62" s="162"/>
    </row>
    <row r="63" spans="1:6" x14ac:dyDescent="0.2">
      <c r="B63" s="161"/>
      <c r="C63" s="162"/>
      <c r="D63" s="162"/>
      <c r="E63" s="162"/>
      <c r="F63" s="162"/>
    </row>
    <row r="64" spans="1:6" x14ac:dyDescent="0.2">
      <c r="B64" s="161"/>
      <c r="C64" s="162"/>
      <c r="D64" s="162"/>
      <c r="E64" s="162"/>
      <c r="F64" s="162"/>
    </row>
    <row r="65" spans="2:6" x14ac:dyDescent="0.2">
      <c r="B65" s="161"/>
      <c r="C65" s="162"/>
      <c r="D65" s="162"/>
      <c r="E65" s="162"/>
      <c r="F65" s="162"/>
    </row>
    <row r="66" spans="2:6" x14ac:dyDescent="0.2">
      <c r="B66" s="161"/>
      <c r="C66" s="162"/>
      <c r="D66" s="162"/>
      <c r="E66" s="162"/>
      <c r="F66" s="162"/>
    </row>
    <row r="67" spans="2:6" x14ac:dyDescent="0.2">
      <c r="B67" s="161"/>
      <c r="C67" s="162"/>
      <c r="D67" s="162"/>
      <c r="E67" s="162"/>
      <c r="F67" s="162"/>
    </row>
    <row r="68" spans="2:6" x14ac:dyDescent="0.2">
      <c r="B68" s="161"/>
      <c r="C68" s="162"/>
      <c r="D68" s="162"/>
      <c r="E68" s="162"/>
      <c r="F68" s="162"/>
    </row>
    <row r="69" spans="2:6" x14ac:dyDescent="0.2">
      <c r="B69" s="161"/>
      <c r="C69" s="162"/>
      <c r="D69" s="162"/>
      <c r="E69" s="162"/>
      <c r="F69" s="162"/>
    </row>
    <row r="70" spans="2:6" x14ac:dyDescent="0.2">
      <c r="B70" s="161"/>
      <c r="C70" s="162"/>
      <c r="D70" s="162"/>
      <c r="E70" s="162"/>
      <c r="F70" s="162"/>
    </row>
    <row r="71" spans="2:6" x14ac:dyDescent="0.2">
      <c r="B71" s="161"/>
      <c r="C71" s="162"/>
      <c r="D71" s="162"/>
      <c r="E71" s="162"/>
      <c r="F71" s="162"/>
    </row>
    <row r="72" spans="2:6" x14ac:dyDescent="0.2">
      <c r="B72" s="161"/>
      <c r="C72" s="162"/>
      <c r="D72" s="162"/>
      <c r="E72" s="162"/>
      <c r="F72" s="162"/>
    </row>
    <row r="73" spans="2:6" x14ac:dyDescent="0.2">
      <c r="B73" s="161"/>
      <c r="C73" s="162"/>
      <c r="D73" s="162"/>
      <c r="E73" s="162"/>
      <c r="F73" s="162"/>
    </row>
    <row r="74" spans="2:6" x14ac:dyDescent="0.2">
      <c r="B74" s="161"/>
      <c r="C74" s="162"/>
      <c r="D74" s="162"/>
      <c r="E74" s="162"/>
      <c r="F74" s="162"/>
    </row>
    <row r="75" spans="2:6" x14ac:dyDescent="0.2">
      <c r="B75" s="161"/>
      <c r="C75" s="162"/>
      <c r="D75" s="162"/>
      <c r="E75" s="162"/>
      <c r="F75" s="162"/>
    </row>
    <row r="76" spans="2:6" x14ac:dyDescent="0.2">
      <c r="B76" s="161"/>
    </row>
    <row r="77" spans="2:6" x14ac:dyDescent="0.2">
      <c r="B77" s="161"/>
    </row>
    <row r="78" spans="2:6" x14ac:dyDescent="0.2">
      <c r="B78" s="161"/>
    </row>
    <row r="79" spans="2:6" x14ac:dyDescent="0.2">
      <c r="B79" s="161"/>
    </row>
    <row r="80" spans="2:6" x14ac:dyDescent="0.2">
      <c r="B80" s="161"/>
    </row>
    <row r="81" spans="2:2" x14ac:dyDescent="0.2">
      <c r="B81" s="161"/>
    </row>
    <row r="82" spans="2:2" x14ac:dyDescent="0.2">
      <c r="B82" s="161"/>
    </row>
    <row r="83" spans="2:2" x14ac:dyDescent="0.2">
      <c r="B83" s="161"/>
    </row>
    <row r="84" spans="2:2" x14ac:dyDescent="0.2">
      <c r="B84" s="161"/>
    </row>
  </sheetData>
  <mergeCells count="13">
    <mergeCell ref="B39:F41"/>
    <mergeCell ref="A42:H43"/>
    <mergeCell ref="C57:E57"/>
    <mergeCell ref="C58:E58"/>
    <mergeCell ref="A1:H1"/>
    <mergeCell ref="B24:H26"/>
    <mergeCell ref="B29:H32"/>
    <mergeCell ref="A34:A36"/>
    <mergeCell ref="B34:B36"/>
    <mergeCell ref="C34:C36"/>
    <mergeCell ref="D34:D36"/>
    <mergeCell ref="E34:E36"/>
    <mergeCell ref="F34:F36"/>
  </mergeCells>
  <printOptions horizontalCentered="1"/>
  <pageMargins left="0.39370078740157483" right="0.39370078740157483" top="0.59055118110236227" bottom="0.59055118110236227" header="0.31496062992125984" footer="0.31496062992125984"/>
  <pageSetup scale="75" orientation="landscape" r:id="rId1"/>
  <ignoredErrors>
    <ignoredError sqref="B4:H4" unlockedFormula="1"/>
    <ignoredError sqref="B5:H32" formulaRange="1" unlockedFormula="1"/>
    <ignoredError sqref="A33:H56 A5:A32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B1:M31"/>
  <sheetViews>
    <sheetView tabSelected="1" view="pageBreakPreview" zoomScaleNormal="100" zoomScaleSheetLayoutView="100" workbookViewId="0">
      <selection activeCell="C6" sqref="C6"/>
    </sheetView>
  </sheetViews>
  <sheetFormatPr baseColWidth="10" defaultRowHeight="14.4" x14ac:dyDescent="0.3"/>
  <cols>
    <col min="1" max="1" width="2.109375" customWidth="1"/>
    <col min="2" max="2" width="39.109375" customWidth="1"/>
    <col min="5" max="5" width="11.88671875" customWidth="1"/>
    <col min="9" max="9" width="16" customWidth="1"/>
  </cols>
  <sheetData>
    <row r="1" spans="2:13" s="165" customFormat="1" ht="37.5" customHeight="1" x14ac:dyDescent="0.3">
      <c r="B1" s="230" t="s">
        <v>601</v>
      </c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164"/>
    </row>
    <row r="2" spans="2:13" x14ac:dyDescent="0.3">
      <c r="B2" s="231" t="s">
        <v>425</v>
      </c>
      <c r="C2" s="232"/>
      <c r="D2" s="232"/>
      <c r="E2" s="232"/>
      <c r="F2" s="232"/>
      <c r="G2" s="232"/>
      <c r="H2" s="232"/>
      <c r="I2" s="232"/>
      <c r="J2" s="232"/>
      <c r="K2" s="232"/>
      <c r="L2" s="233"/>
    </row>
    <row r="3" spans="2:13" x14ac:dyDescent="0.3">
      <c r="B3" s="234" t="s">
        <v>602</v>
      </c>
      <c r="C3" s="235"/>
      <c r="D3" s="235"/>
      <c r="E3" s="235"/>
      <c r="F3" s="235"/>
      <c r="G3" s="235"/>
      <c r="H3" s="235"/>
      <c r="I3" s="235"/>
      <c r="J3" s="235"/>
      <c r="K3" s="235"/>
      <c r="L3" s="236"/>
    </row>
    <row r="4" spans="2:13" x14ac:dyDescent="0.3">
      <c r="B4" s="237" t="s">
        <v>603</v>
      </c>
      <c r="C4" s="238"/>
      <c r="D4" s="238"/>
      <c r="E4" s="238"/>
      <c r="F4" s="238"/>
      <c r="G4" s="238"/>
      <c r="H4" s="238"/>
      <c r="I4" s="238"/>
      <c r="J4" s="238"/>
      <c r="K4" s="238"/>
      <c r="L4" s="239"/>
    </row>
    <row r="5" spans="2:13" x14ac:dyDescent="0.3">
      <c r="B5" s="234" t="s">
        <v>2</v>
      </c>
      <c r="C5" s="235"/>
      <c r="D5" s="235"/>
      <c r="E5" s="235"/>
      <c r="F5" s="235"/>
      <c r="G5" s="235"/>
      <c r="H5" s="235"/>
      <c r="I5" s="235"/>
      <c r="J5" s="235"/>
      <c r="K5" s="235"/>
      <c r="L5" s="236"/>
    </row>
    <row r="6" spans="2:13" ht="138" customHeight="1" x14ac:dyDescent="0.3">
      <c r="B6" s="166" t="s">
        <v>604</v>
      </c>
      <c r="C6" s="166" t="s">
        <v>605</v>
      </c>
      <c r="D6" s="166" t="s">
        <v>606</v>
      </c>
      <c r="E6" s="166" t="s">
        <v>607</v>
      </c>
      <c r="F6" s="166" t="s">
        <v>608</v>
      </c>
      <c r="G6" s="166" t="s">
        <v>609</v>
      </c>
      <c r="H6" s="166" t="s">
        <v>610</v>
      </c>
      <c r="I6" s="166" t="s">
        <v>611</v>
      </c>
      <c r="J6" s="167" t="str">
        <f>MONTO1</f>
        <v>Monto pagado de la inversión al 30 de marzo de 2017 (k)</v>
      </c>
      <c r="K6" s="167" t="str">
        <f>MONTO2</f>
        <v>Monto pagado de la inversión actualizado al 30 de marzo de 2017 (l)</v>
      </c>
      <c r="L6" s="167" t="str">
        <f>SALDO_PENDIENTE</f>
        <v>Saldo pendiente por pagar de la inversión al 30 de marzo de 2017 (m = g – l)</v>
      </c>
    </row>
    <row r="7" spans="2:13" x14ac:dyDescent="0.3">
      <c r="B7" s="168"/>
      <c r="C7" s="169"/>
      <c r="D7" s="169"/>
      <c r="E7" s="169"/>
      <c r="F7" s="169"/>
      <c r="G7" s="169"/>
      <c r="H7" s="169"/>
      <c r="I7" s="169"/>
      <c r="J7" s="169"/>
      <c r="K7" s="169"/>
      <c r="L7" s="169"/>
    </row>
    <row r="8" spans="2:13" x14ac:dyDescent="0.3">
      <c r="B8" s="170" t="s">
        <v>612</v>
      </c>
      <c r="C8" s="171"/>
      <c r="D8" s="171"/>
      <c r="E8" s="171"/>
      <c r="F8" s="172"/>
      <c r="G8" s="173"/>
      <c r="H8" s="172"/>
      <c r="I8" s="172"/>
      <c r="J8" s="172"/>
      <c r="K8" s="172"/>
      <c r="L8" s="172"/>
    </row>
    <row r="9" spans="2:13" s="175" customFormat="1" x14ac:dyDescent="0.3">
      <c r="B9" s="174"/>
      <c r="C9" s="171"/>
      <c r="D9" s="171"/>
      <c r="E9" s="171"/>
      <c r="F9" s="173"/>
      <c r="G9" s="173"/>
      <c r="H9" s="173"/>
      <c r="I9" s="173"/>
      <c r="J9" s="173"/>
      <c r="K9" s="173"/>
      <c r="L9" s="173"/>
    </row>
    <row r="10" spans="2:13" x14ac:dyDescent="0.3">
      <c r="B10" s="176" t="s">
        <v>212</v>
      </c>
      <c r="C10" s="171"/>
      <c r="D10" s="171"/>
      <c r="E10" s="171"/>
      <c r="F10" s="177"/>
      <c r="G10" s="173"/>
      <c r="H10" s="177"/>
      <c r="I10" s="177"/>
      <c r="J10" s="177"/>
      <c r="K10" s="177"/>
      <c r="L10" s="177"/>
    </row>
    <row r="11" spans="2:13" x14ac:dyDescent="0.3">
      <c r="B11" s="170" t="s">
        <v>613</v>
      </c>
      <c r="C11" s="171"/>
      <c r="D11" s="171"/>
      <c r="E11" s="171"/>
      <c r="F11" s="172"/>
      <c r="G11" s="173"/>
      <c r="H11" s="172"/>
      <c r="I11" s="172"/>
      <c r="J11" s="172"/>
      <c r="K11" s="172"/>
      <c r="L11" s="172"/>
    </row>
    <row r="12" spans="2:13" s="175" customFormat="1" x14ac:dyDescent="0.3">
      <c r="B12" s="174"/>
      <c r="C12" s="171"/>
      <c r="D12" s="171"/>
      <c r="E12" s="171"/>
      <c r="F12" s="173"/>
      <c r="G12" s="173"/>
      <c r="H12" s="173"/>
      <c r="I12" s="173"/>
      <c r="J12" s="173"/>
      <c r="K12" s="173"/>
      <c r="L12" s="173"/>
    </row>
    <row r="13" spans="2:13" s="175" customFormat="1" x14ac:dyDescent="0.3">
      <c r="B13" s="174"/>
      <c r="C13" s="171"/>
      <c r="D13" s="171"/>
      <c r="E13" s="171"/>
      <c r="F13" s="173"/>
      <c r="G13" s="173"/>
      <c r="H13" s="173"/>
      <c r="I13" s="173"/>
      <c r="J13" s="173"/>
      <c r="K13" s="173"/>
      <c r="L13" s="173"/>
    </row>
    <row r="14" spans="2:13" ht="28.8" x14ac:dyDescent="0.3">
      <c r="B14" s="178" t="s">
        <v>614</v>
      </c>
      <c r="C14" s="171"/>
      <c r="D14" s="171"/>
      <c r="E14" s="171"/>
      <c r="F14" s="172"/>
      <c r="G14" s="173"/>
      <c r="H14" s="172"/>
      <c r="I14" s="172"/>
      <c r="J14" s="172"/>
      <c r="K14" s="172"/>
      <c r="L14" s="172"/>
    </row>
    <row r="15" spans="2:13" x14ac:dyDescent="0.3">
      <c r="B15" s="11"/>
      <c r="C15" s="179"/>
      <c r="D15" s="8"/>
      <c r="E15" s="8"/>
      <c r="F15" s="8"/>
      <c r="G15" s="8"/>
      <c r="H15" s="8"/>
      <c r="I15" s="8"/>
      <c r="J15" s="8"/>
      <c r="K15" s="8"/>
      <c r="L15" s="8"/>
    </row>
    <row r="17" spans="2:10" s="182" customFormat="1" ht="10.199999999999999" x14ac:dyDescent="0.2">
      <c r="B17" s="180" t="s">
        <v>599</v>
      </c>
      <c r="C17" s="181"/>
      <c r="D17" s="181"/>
    </row>
    <row r="18" spans="2:10" s="182" customFormat="1" ht="10.199999999999999" x14ac:dyDescent="0.2">
      <c r="C18" s="181"/>
      <c r="D18" s="181"/>
    </row>
    <row r="19" spans="2:10" s="182" customFormat="1" ht="10.199999999999999" x14ac:dyDescent="0.2">
      <c r="C19" s="181"/>
      <c r="D19" s="181"/>
    </row>
    <row r="20" spans="2:10" s="182" customFormat="1" ht="10.199999999999999" x14ac:dyDescent="0.2">
      <c r="C20" s="181"/>
      <c r="D20" s="181"/>
    </row>
    <row r="21" spans="2:10" s="182" customFormat="1" ht="10.199999999999999" x14ac:dyDescent="0.2">
      <c r="C21" s="181"/>
      <c r="D21" s="181"/>
    </row>
    <row r="22" spans="2:10" s="182" customFormat="1" ht="10.199999999999999" x14ac:dyDescent="0.2">
      <c r="C22" s="181"/>
      <c r="D22" s="181"/>
    </row>
    <row r="23" spans="2:10" s="182" customFormat="1" ht="10.199999999999999" x14ac:dyDescent="0.2">
      <c r="C23" s="181"/>
      <c r="D23" s="181"/>
    </row>
    <row r="24" spans="2:10" s="182" customFormat="1" ht="10.199999999999999" x14ac:dyDescent="0.2">
      <c r="C24" s="181"/>
      <c r="D24" s="181"/>
    </row>
    <row r="25" spans="2:10" s="182" customFormat="1" ht="10.199999999999999" x14ac:dyDescent="0.2">
      <c r="C25" s="181"/>
      <c r="D25" s="181"/>
    </row>
    <row r="26" spans="2:10" s="182" customFormat="1" ht="10.199999999999999" x14ac:dyDescent="0.2">
      <c r="C26" s="181"/>
      <c r="D26" s="181"/>
    </row>
    <row r="27" spans="2:10" s="182" customFormat="1" ht="10.199999999999999" x14ac:dyDescent="0.2">
      <c r="C27" s="181"/>
      <c r="D27" s="181"/>
    </row>
    <row r="28" spans="2:10" s="182" customFormat="1" ht="10.199999999999999" x14ac:dyDescent="0.2">
      <c r="C28" s="181"/>
      <c r="D28" s="181"/>
    </row>
    <row r="29" spans="2:10" s="182" customFormat="1" ht="10.199999999999999" x14ac:dyDescent="0.2"/>
    <row r="30" spans="2:10" s="182" customFormat="1" ht="10.199999999999999" x14ac:dyDescent="0.2">
      <c r="B30" s="183"/>
      <c r="C30" s="184"/>
      <c r="D30" s="184"/>
      <c r="E30" s="184"/>
      <c r="F30" s="184"/>
      <c r="H30" s="183"/>
      <c r="I30" s="183"/>
      <c r="J30" s="183"/>
    </row>
    <row r="31" spans="2:10" s="182" customFormat="1" ht="32.25" customHeight="1" x14ac:dyDescent="0.2">
      <c r="B31" s="185" t="s">
        <v>615</v>
      </c>
      <c r="C31" s="185"/>
      <c r="D31" s="185"/>
      <c r="E31" s="185"/>
      <c r="F31" s="185"/>
      <c r="H31" s="229" t="s">
        <v>616</v>
      </c>
      <c r="I31" s="229"/>
      <c r="J31" s="229"/>
    </row>
  </sheetData>
  <mergeCells count="6">
    <mergeCell ref="H31:J31"/>
    <mergeCell ref="B1:L1"/>
    <mergeCell ref="B2:L2"/>
    <mergeCell ref="B3:L3"/>
    <mergeCell ref="B4:L4"/>
    <mergeCell ref="B5:L5"/>
  </mergeCells>
  <dataValidations count="5">
    <dataValidation type="date" operator="greaterThanOrEqual" allowBlank="1" showInputMessage="1" showErrorMessage="1" sqref="C9:E9 C12:E13">
      <formula1>36526</formula1>
    </dataValidation>
    <dataValidation allowBlank="1" showInputMessage="1" showErrorMessage="1" prompt="Saldo pendiente por pagar de la inversión al XX de XXXX de 20XN (m = g - l)" sqref="L6"/>
    <dataValidation allowBlank="1" showInputMessage="1" showErrorMessage="1" prompt="Monto pagado de la inversión actualizado al XX de XXXX de 20XN (k)" sqref="K6"/>
    <dataValidation allowBlank="1" showInputMessage="1" showErrorMessage="1" prompt="Monto pagado de la inversión al XX de XXXX de 20XN (k)" sqref="J6"/>
    <dataValidation type="decimal" allowBlank="1" showInputMessage="1" showErrorMessage="1" sqref="F8:L14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1" orientation="landscape" r:id="rId1"/>
  <ignoredErrors>
    <ignoredError sqref="B6:L6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B1:F86"/>
  <sheetViews>
    <sheetView zoomScale="95" zoomScaleNormal="95" workbookViewId="0">
      <selection activeCell="B18" sqref="B18"/>
    </sheetView>
  </sheetViews>
  <sheetFormatPr baseColWidth="10" defaultRowHeight="14.4" x14ac:dyDescent="0.3"/>
  <cols>
    <col min="1" max="1" width="15.33203125" customWidth="1"/>
    <col min="2" max="2" width="86" customWidth="1"/>
    <col min="3" max="5" width="17.44140625" style="17" bestFit="1" customWidth="1"/>
  </cols>
  <sheetData>
    <row r="1" spans="2:5" ht="36.75" customHeight="1" x14ac:dyDescent="0.3">
      <c r="B1" s="230" t="s">
        <v>0</v>
      </c>
      <c r="C1" s="230"/>
      <c r="D1" s="230"/>
      <c r="E1" s="230"/>
    </row>
    <row r="2" spans="2:5" x14ac:dyDescent="0.3">
      <c r="B2" s="240" t="s">
        <v>338</v>
      </c>
      <c r="C2" s="241"/>
      <c r="D2" s="241"/>
      <c r="E2" s="242"/>
    </row>
    <row r="3" spans="2:5" x14ac:dyDescent="0.3">
      <c r="B3" s="243" t="s">
        <v>1</v>
      </c>
      <c r="C3" s="244"/>
      <c r="D3" s="244"/>
      <c r="E3" s="245"/>
    </row>
    <row r="4" spans="2:5" x14ac:dyDescent="0.3">
      <c r="B4" s="246" t="s">
        <v>423</v>
      </c>
      <c r="C4" s="247"/>
      <c r="D4" s="247"/>
      <c r="E4" s="248"/>
    </row>
    <row r="5" spans="2:5" x14ac:dyDescent="0.3">
      <c r="B5" s="249" t="s">
        <v>2</v>
      </c>
      <c r="C5" s="250"/>
      <c r="D5" s="250"/>
      <c r="E5" s="251"/>
    </row>
    <row r="7" spans="2:5" ht="28.8" x14ac:dyDescent="0.3">
      <c r="B7" s="1" t="s">
        <v>3</v>
      </c>
      <c r="C7" s="18" t="s">
        <v>4</v>
      </c>
      <c r="D7" s="18" t="s">
        <v>5</v>
      </c>
      <c r="E7" s="18" t="s">
        <v>6</v>
      </c>
    </row>
    <row r="8" spans="2:5" x14ac:dyDescent="0.3">
      <c r="B8" s="3" t="s">
        <v>7</v>
      </c>
      <c r="C8" s="76">
        <v>5236170171.3299999</v>
      </c>
      <c r="D8" s="76">
        <v>1915498169.3599999</v>
      </c>
      <c r="E8" s="76">
        <v>1915498303.9199998</v>
      </c>
    </row>
    <row r="9" spans="2:5" x14ac:dyDescent="0.3">
      <c r="B9" s="4" t="s">
        <v>8</v>
      </c>
      <c r="C9" s="77">
        <v>4075723347.25</v>
      </c>
      <c r="D9" s="77">
        <v>1542101087.8900001</v>
      </c>
      <c r="E9" s="77">
        <v>1542090567.55</v>
      </c>
    </row>
    <row r="10" spans="2:5" x14ac:dyDescent="0.3">
      <c r="B10" s="4" t="s">
        <v>9</v>
      </c>
      <c r="C10" s="77">
        <v>1232620407.9200001</v>
      </c>
      <c r="D10" s="77">
        <v>391141877.13</v>
      </c>
      <c r="E10" s="77">
        <v>391152532.02999997</v>
      </c>
    </row>
    <row r="11" spans="2:5" x14ac:dyDescent="0.3">
      <c r="B11" s="4" t="s">
        <v>10</v>
      </c>
      <c r="C11" s="77">
        <v>-72173583.840000004</v>
      </c>
      <c r="D11" s="77">
        <v>-17744795.66</v>
      </c>
      <c r="E11" s="77">
        <v>-17744795.66</v>
      </c>
    </row>
    <row r="12" spans="2:5" x14ac:dyDescent="0.3">
      <c r="B12" s="5"/>
      <c r="C12" s="78"/>
      <c r="D12" s="78"/>
      <c r="E12" s="78"/>
    </row>
    <row r="13" spans="2:5" x14ac:dyDescent="0.3">
      <c r="B13" s="3" t="s">
        <v>11</v>
      </c>
      <c r="C13" s="76">
        <v>5246170171.4899998</v>
      </c>
      <c r="D13" s="76">
        <v>1130872137.8699999</v>
      </c>
      <c r="E13" s="76">
        <v>1041547640.8399999</v>
      </c>
    </row>
    <row r="14" spans="2:5" x14ac:dyDescent="0.3">
      <c r="B14" s="4" t="s">
        <v>12</v>
      </c>
      <c r="C14" s="77">
        <v>4160823347.1500001</v>
      </c>
      <c r="D14" s="77">
        <v>872424206.63999999</v>
      </c>
      <c r="E14" s="77">
        <v>838734626.76999998</v>
      </c>
    </row>
    <row r="15" spans="2:5" x14ac:dyDescent="0.3">
      <c r="B15" s="4" t="s">
        <v>13</v>
      </c>
      <c r="C15" s="77">
        <v>1085346824.3399999</v>
      </c>
      <c r="D15" s="77">
        <v>258447931.22999999</v>
      </c>
      <c r="E15" s="77">
        <v>202813014.06999999</v>
      </c>
    </row>
    <row r="16" spans="2:5" x14ac:dyDescent="0.3">
      <c r="B16" s="5"/>
      <c r="C16" s="78"/>
      <c r="D16" s="78"/>
      <c r="E16" s="78"/>
    </row>
    <row r="17" spans="2:5" x14ac:dyDescent="0.3">
      <c r="B17" s="3" t="s">
        <v>14</v>
      </c>
      <c r="C17" s="79">
        <v>0</v>
      </c>
      <c r="D17" s="76">
        <v>25973702.550000001</v>
      </c>
      <c r="E17" s="76">
        <v>2478935.94</v>
      </c>
    </row>
    <row r="18" spans="2:5" x14ac:dyDescent="0.3">
      <c r="B18" s="4" t="s">
        <v>15</v>
      </c>
      <c r="C18" s="80">
        <v>0</v>
      </c>
      <c r="D18" s="77">
        <v>0</v>
      </c>
      <c r="E18" s="77">
        <v>0</v>
      </c>
    </row>
    <row r="19" spans="2:5" x14ac:dyDescent="0.3">
      <c r="B19" s="4" t="s">
        <v>16</v>
      </c>
      <c r="C19" s="80">
        <v>0</v>
      </c>
      <c r="D19" s="77">
        <v>25973702.550000001</v>
      </c>
      <c r="E19" s="81">
        <v>2478935.94</v>
      </c>
    </row>
    <row r="20" spans="2:5" x14ac:dyDescent="0.3">
      <c r="B20" s="5"/>
      <c r="C20" s="78"/>
      <c r="D20" s="78"/>
      <c r="E20" s="78"/>
    </row>
    <row r="21" spans="2:5" x14ac:dyDescent="0.3">
      <c r="B21" s="3" t="s">
        <v>17</v>
      </c>
      <c r="C21" s="76">
        <v>-10000000.159999847</v>
      </c>
      <c r="D21" s="76">
        <v>810599734.03999996</v>
      </c>
      <c r="E21" s="76">
        <v>876429599.01999998</v>
      </c>
    </row>
    <row r="22" spans="2:5" x14ac:dyDescent="0.3">
      <c r="B22" s="3"/>
      <c r="C22" s="78"/>
      <c r="D22" s="78"/>
      <c r="E22" s="78"/>
    </row>
    <row r="23" spans="2:5" x14ac:dyDescent="0.3">
      <c r="B23" s="3" t="s">
        <v>18</v>
      </c>
      <c r="C23" s="76">
        <v>62173583.680000156</v>
      </c>
      <c r="D23" s="76">
        <v>828344529.69999993</v>
      </c>
      <c r="E23" s="76">
        <v>894174394.67999995</v>
      </c>
    </row>
    <row r="24" spans="2:5" x14ac:dyDescent="0.3">
      <c r="B24" s="3"/>
      <c r="C24" s="82"/>
      <c r="D24" s="82"/>
      <c r="E24" s="82"/>
    </row>
    <row r="25" spans="2:5" ht="28.8" x14ac:dyDescent="0.3">
      <c r="B25" s="6" t="s">
        <v>19</v>
      </c>
      <c r="C25" s="76">
        <v>62173583.680000156</v>
      </c>
      <c r="D25" s="76">
        <v>802370827.14999998</v>
      </c>
      <c r="E25" s="76">
        <v>891695458.73999989</v>
      </c>
    </row>
    <row r="26" spans="2:5" x14ac:dyDescent="0.3">
      <c r="B26" s="7"/>
      <c r="C26" s="83"/>
      <c r="D26" s="83"/>
      <c r="E26" s="83"/>
    </row>
    <row r="27" spans="2:5" x14ac:dyDescent="0.3">
      <c r="B27" s="9"/>
      <c r="C27" s="84"/>
      <c r="D27" s="84"/>
      <c r="E27" s="84"/>
    </row>
    <row r="28" spans="2:5" x14ac:dyDescent="0.3">
      <c r="B28" s="1" t="s">
        <v>20</v>
      </c>
      <c r="C28" s="85" t="s">
        <v>21</v>
      </c>
      <c r="D28" s="85" t="s">
        <v>5</v>
      </c>
      <c r="E28" s="85" t="s">
        <v>22</v>
      </c>
    </row>
    <row r="29" spans="2:5" x14ac:dyDescent="0.3">
      <c r="B29" s="3" t="s">
        <v>23</v>
      </c>
      <c r="C29" s="71">
        <v>120308307.72</v>
      </c>
      <c r="D29" s="71">
        <v>27927721.829999998</v>
      </c>
      <c r="E29" s="71">
        <v>27927721.829999998</v>
      </c>
    </row>
    <row r="30" spans="2:5" x14ac:dyDescent="0.3">
      <c r="B30" s="4" t="s">
        <v>24</v>
      </c>
      <c r="C30" s="69">
        <v>99999.96</v>
      </c>
      <c r="D30" s="69">
        <v>0</v>
      </c>
      <c r="E30" s="69">
        <v>0</v>
      </c>
    </row>
    <row r="31" spans="2:5" x14ac:dyDescent="0.3">
      <c r="B31" s="4" t="s">
        <v>25</v>
      </c>
      <c r="C31" s="69">
        <v>120208307.76000001</v>
      </c>
      <c r="D31" s="69">
        <v>27927721.829999998</v>
      </c>
      <c r="E31" s="69">
        <v>27927721.829999998</v>
      </c>
    </row>
    <row r="32" spans="2:5" x14ac:dyDescent="0.3">
      <c r="B32" s="10"/>
      <c r="C32" s="72"/>
      <c r="D32" s="72"/>
      <c r="E32" s="72"/>
    </row>
    <row r="33" spans="2:5" x14ac:dyDescent="0.3">
      <c r="B33" s="3" t="s">
        <v>26</v>
      </c>
      <c r="C33" s="71">
        <v>182481891.40000015</v>
      </c>
      <c r="D33" s="71">
        <v>830298548.98000002</v>
      </c>
      <c r="E33" s="71">
        <v>919623180.56999993</v>
      </c>
    </row>
    <row r="34" spans="2:5" x14ac:dyDescent="0.3">
      <c r="B34" s="11"/>
      <c r="C34" s="86"/>
      <c r="D34" s="86"/>
      <c r="E34" s="86"/>
    </row>
    <row r="35" spans="2:5" x14ac:dyDescent="0.3">
      <c r="B35" s="9"/>
      <c r="C35" s="84"/>
      <c r="D35" s="84"/>
      <c r="E35" s="84"/>
    </row>
    <row r="36" spans="2:5" ht="28.8" x14ac:dyDescent="0.3">
      <c r="B36" s="1" t="s">
        <v>20</v>
      </c>
      <c r="C36" s="85" t="s">
        <v>27</v>
      </c>
      <c r="D36" s="85" t="s">
        <v>5</v>
      </c>
      <c r="E36" s="85" t="s">
        <v>6</v>
      </c>
    </row>
    <row r="37" spans="2:5" x14ac:dyDescent="0.3">
      <c r="B37" s="3" t="s">
        <v>28</v>
      </c>
      <c r="C37" s="71">
        <v>0</v>
      </c>
      <c r="D37" s="71">
        <v>0</v>
      </c>
      <c r="E37" s="71">
        <v>0</v>
      </c>
    </row>
    <row r="38" spans="2:5" x14ac:dyDescent="0.3">
      <c r="B38" s="4" t="s">
        <v>29</v>
      </c>
      <c r="C38" s="69">
        <v>0</v>
      </c>
      <c r="D38" s="69">
        <v>0</v>
      </c>
      <c r="E38" s="69">
        <v>0</v>
      </c>
    </row>
    <row r="39" spans="2:5" x14ac:dyDescent="0.3">
      <c r="B39" s="4" t="s">
        <v>30</v>
      </c>
      <c r="C39" s="69">
        <v>0</v>
      </c>
      <c r="D39" s="69">
        <v>0</v>
      </c>
      <c r="E39" s="69">
        <v>0</v>
      </c>
    </row>
    <row r="40" spans="2:5" x14ac:dyDescent="0.3">
      <c r="B40" s="3" t="s">
        <v>31</v>
      </c>
      <c r="C40" s="71">
        <v>72173583.840000004</v>
      </c>
      <c r="D40" s="71">
        <v>17744795.66</v>
      </c>
      <c r="E40" s="71">
        <v>17744795.66</v>
      </c>
    </row>
    <row r="41" spans="2:5" x14ac:dyDescent="0.3">
      <c r="B41" s="4" t="s">
        <v>32</v>
      </c>
      <c r="C41" s="69">
        <v>72173583.840000004</v>
      </c>
      <c r="D41" s="69">
        <v>0</v>
      </c>
      <c r="E41" s="69">
        <v>0</v>
      </c>
    </row>
    <row r="42" spans="2:5" x14ac:dyDescent="0.3">
      <c r="B42" s="4" t="s">
        <v>33</v>
      </c>
      <c r="C42" s="69">
        <v>0</v>
      </c>
      <c r="D42" s="69">
        <v>17744795.66</v>
      </c>
      <c r="E42" s="69">
        <v>17744795.66</v>
      </c>
    </row>
    <row r="43" spans="2:5" x14ac:dyDescent="0.3">
      <c r="B43" s="10"/>
      <c r="C43" s="72"/>
      <c r="D43" s="72"/>
      <c r="E43" s="72"/>
    </row>
    <row r="44" spans="2:5" x14ac:dyDescent="0.3">
      <c r="B44" s="3" t="s">
        <v>34</v>
      </c>
      <c r="C44" s="71">
        <v>-72173583.840000004</v>
      </c>
      <c r="D44" s="71">
        <v>-17744795.66</v>
      </c>
      <c r="E44" s="71">
        <v>-17744795.66</v>
      </c>
    </row>
    <row r="45" spans="2:5" x14ac:dyDescent="0.3">
      <c r="B45" s="12"/>
      <c r="C45" s="86"/>
      <c r="D45" s="86"/>
      <c r="E45" s="86"/>
    </row>
    <row r="46" spans="2:5" x14ac:dyDescent="0.3">
      <c r="C46" s="84"/>
      <c r="D46" s="84"/>
      <c r="E46" s="84"/>
    </row>
    <row r="47" spans="2:5" ht="28.8" x14ac:dyDescent="0.3">
      <c r="B47" s="1" t="s">
        <v>20</v>
      </c>
      <c r="C47" s="85" t="s">
        <v>27</v>
      </c>
      <c r="D47" s="85" t="s">
        <v>5</v>
      </c>
      <c r="E47" s="85" t="s">
        <v>6</v>
      </c>
    </row>
    <row r="48" spans="2:5" x14ac:dyDescent="0.3">
      <c r="B48" s="13" t="s">
        <v>35</v>
      </c>
      <c r="C48" s="87">
        <v>4075723347.25</v>
      </c>
      <c r="D48" s="87">
        <v>1542101087.8900001</v>
      </c>
      <c r="E48" s="87">
        <v>1542090567.55</v>
      </c>
    </row>
    <row r="49" spans="2:5" ht="28.8" x14ac:dyDescent="0.3">
      <c r="B49" s="14" t="s">
        <v>36</v>
      </c>
      <c r="C49" s="71">
        <v>-72173583.840000004</v>
      </c>
      <c r="D49" s="71">
        <v>0</v>
      </c>
      <c r="E49" s="71">
        <v>0</v>
      </c>
    </row>
    <row r="50" spans="2:5" x14ac:dyDescent="0.3">
      <c r="B50" s="15" t="s">
        <v>29</v>
      </c>
      <c r="C50" s="69">
        <v>0</v>
      </c>
      <c r="D50" s="69">
        <v>0</v>
      </c>
      <c r="E50" s="69">
        <v>0</v>
      </c>
    </row>
    <row r="51" spans="2:5" x14ac:dyDescent="0.3">
      <c r="B51" s="15" t="s">
        <v>32</v>
      </c>
      <c r="C51" s="69">
        <v>72173583.840000004</v>
      </c>
      <c r="D51" s="69">
        <v>0</v>
      </c>
      <c r="E51" s="69">
        <v>0</v>
      </c>
    </row>
    <row r="52" spans="2:5" x14ac:dyDescent="0.3">
      <c r="B52" s="10"/>
      <c r="C52" s="72"/>
      <c r="D52" s="72"/>
      <c r="E52" s="72"/>
    </row>
    <row r="53" spans="2:5" x14ac:dyDescent="0.3">
      <c r="B53" s="4" t="s">
        <v>12</v>
      </c>
      <c r="C53" s="69">
        <v>4160823347.1500001</v>
      </c>
      <c r="D53" s="69">
        <v>872424206.63999999</v>
      </c>
      <c r="E53" s="69">
        <v>838734626.76999998</v>
      </c>
    </row>
    <row r="54" spans="2:5" x14ac:dyDescent="0.3">
      <c r="B54" s="10"/>
      <c r="C54" s="72"/>
      <c r="D54" s="72"/>
      <c r="E54" s="72"/>
    </row>
    <row r="55" spans="2:5" x14ac:dyDescent="0.3">
      <c r="B55" s="4" t="s">
        <v>15</v>
      </c>
      <c r="C55" s="88">
        <v>0</v>
      </c>
      <c r="D55" s="69">
        <v>0</v>
      </c>
      <c r="E55" s="69">
        <v>0</v>
      </c>
    </row>
    <row r="56" spans="2:5" x14ac:dyDescent="0.3">
      <c r="B56" s="10"/>
      <c r="C56" s="72"/>
      <c r="D56" s="72"/>
      <c r="E56" s="72"/>
    </row>
    <row r="57" spans="2:5" ht="28.8" x14ac:dyDescent="0.3">
      <c r="B57" s="6" t="s">
        <v>37</v>
      </c>
      <c r="C57" s="71">
        <v>-157273583.74000025</v>
      </c>
      <c r="D57" s="71">
        <v>669676881.25000012</v>
      </c>
      <c r="E57" s="71">
        <v>703355940.77999997</v>
      </c>
    </row>
    <row r="58" spans="2:5" x14ac:dyDescent="0.3">
      <c r="B58" s="16"/>
      <c r="C58" s="89"/>
      <c r="D58" s="89"/>
      <c r="E58" s="89"/>
    </row>
    <row r="59" spans="2:5" x14ac:dyDescent="0.3">
      <c r="B59" s="6" t="s">
        <v>38</v>
      </c>
      <c r="C59" s="71">
        <v>-85099999.900000244</v>
      </c>
      <c r="D59" s="71">
        <v>669676881.25000012</v>
      </c>
      <c r="E59" s="71">
        <v>703355940.77999997</v>
      </c>
    </row>
    <row r="60" spans="2:5" x14ac:dyDescent="0.3">
      <c r="B60" s="11"/>
      <c r="C60" s="86"/>
      <c r="D60" s="86"/>
      <c r="E60" s="86"/>
    </row>
    <row r="61" spans="2:5" x14ac:dyDescent="0.3">
      <c r="C61" s="84"/>
      <c r="D61" s="84"/>
      <c r="E61" s="84"/>
    </row>
    <row r="62" spans="2:5" ht="28.8" x14ac:dyDescent="0.3">
      <c r="B62" s="1" t="s">
        <v>20</v>
      </c>
      <c r="C62" s="85" t="s">
        <v>27</v>
      </c>
      <c r="D62" s="85" t="s">
        <v>5</v>
      </c>
      <c r="E62" s="85" t="s">
        <v>6</v>
      </c>
    </row>
    <row r="63" spans="2:5" x14ac:dyDescent="0.3">
      <c r="B63" s="13" t="s">
        <v>9</v>
      </c>
      <c r="C63" s="90">
        <v>1232620407.9200001</v>
      </c>
      <c r="D63" s="90">
        <v>391141877.13</v>
      </c>
      <c r="E63" s="90">
        <v>391152532.02999997</v>
      </c>
    </row>
    <row r="64" spans="2:5" ht="28.8" x14ac:dyDescent="0.3">
      <c r="B64" s="14" t="s">
        <v>39</v>
      </c>
      <c r="C64" s="76">
        <v>0</v>
      </c>
      <c r="D64" s="76">
        <v>-17744795.66</v>
      </c>
      <c r="E64" s="76">
        <v>-17744795.66</v>
      </c>
    </row>
    <row r="65" spans="2:5" x14ac:dyDescent="0.3">
      <c r="B65" s="15" t="s">
        <v>30</v>
      </c>
      <c r="C65" s="77">
        <v>0</v>
      </c>
      <c r="D65" s="77">
        <v>0</v>
      </c>
      <c r="E65" s="77">
        <v>0</v>
      </c>
    </row>
    <row r="66" spans="2:5" x14ac:dyDescent="0.3">
      <c r="B66" s="15" t="s">
        <v>33</v>
      </c>
      <c r="C66" s="77">
        <v>0</v>
      </c>
      <c r="D66" s="77">
        <v>17744795.66</v>
      </c>
      <c r="E66" s="77">
        <v>17744795.66</v>
      </c>
    </row>
    <row r="67" spans="2:5" x14ac:dyDescent="0.3">
      <c r="B67" s="10"/>
      <c r="C67" s="78"/>
      <c r="D67" s="78"/>
      <c r="E67" s="78"/>
    </row>
    <row r="68" spans="2:5" x14ac:dyDescent="0.3">
      <c r="B68" s="4" t="s">
        <v>40</v>
      </c>
      <c r="C68" s="77">
        <v>1085346824.3399999</v>
      </c>
      <c r="D68" s="77">
        <v>258447931.22999999</v>
      </c>
      <c r="E68" s="77">
        <v>202813014.06999999</v>
      </c>
    </row>
    <row r="69" spans="2:5" x14ac:dyDescent="0.3">
      <c r="B69" s="10"/>
      <c r="C69" s="78"/>
      <c r="D69" s="78"/>
      <c r="E69" s="78"/>
    </row>
    <row r="70" spans="2:5" x14ac:dyDescent="0.3">
      <c r="B70" s="4" t="s">
        <v>16</v>
      </c>
      <c r="C70" s="91">
        <v>0</v>
      </c>
      <c r="D70" s="77">
        <v>25973702.550000001</v>
      </c>
      <c r="E70" s="77">
        <v>2478935.94</v>
      </c>
    </row>
    <row r="71" spans="2:5" x14ac:dyDescent="0.3">
      <c r="B71" s="10"/>
      <c r="C71" s="78"/>
      <c r="D71" s="78"/>
      <c r="E71" s="78"/>
    </row>
    <row r="72" spans="2:5" ht="28.8" x14ac:dyDescent="0.3">
      <c r="B72" s="6" t="s">
        <v>41</v>
      </c>
      <c r="C72" s="76">
        <v>147273583.58000016</v>
      </c>
      <c r="D72" s="76">
        <v>140922852.78999999</v>
      </c>
      <c r="E72" s="76">
        <v>173073658.23999995</v>
      </c>
    </row>
    <row r="73" spans="2:5" x14ac:dyDescent="0.3">
      <c r="B73" s="10"/>
      <c r="C73" s="78"/>
      <c r="D73" s="78"/>
      <c r="E73" s="78"/>
    </row>
    <row r="74" spans="2:5" x14ac:dyDescent="0.3">
      <c r="B74" s="6" t="s">
        <v>42</v>
      </c>
      <c r="C74" s="76">
        <v>147273583.58000016</v>
      </c>
      <c r="D74" s="76">
        <v>158667648.44999999</v>
      </c>
      <c r="E74" s="76">
        <v>190818453.89999995</v>
      </c>
    </row>
    <row r="75" spans="2:5" x14ac:dyDescent="0.3">
      <c r="B75" s="11"/>
      <c r="C75" s="19"/>
      <c r="D75" s="19"/>
      <c r="E75" s="19"/>
    </row>
    <row r="84" spans="2:6" x14ac:dyDescent="0.3">
      <c r="B84" s="20"/>
      <c r="C84" s="20"/>
      <c r="D84" s="21"/>
      <c r="E84" s="21"/>
      <c r="F84" s="21"/>
    </row>
    <row r="85" spans="2:6" x14ac:dyDescent="0.3">
      <c r="B85" s="22" t="s">
        <v>43</v>
      </c>
      <c r="C85" s="20"/>
      <c r="D85" s="189" t="s">
        <v>44</v>
      </c>
      <c r="E85" s="189"/>
      <c r="F85" s="189"/>
    </row>
    <row r="86" spans="2:6" x14ac:dyDescent="0.3">
      <c r="B86" s="23" t="s">
        <v>45</v>
      </c>
      <c r="C86" s="20"/>
      <c r="D86" s="189" t="s">
        <v>46</v>
      </c>
      <c r="E86" s="189"/>
      <c r="F86" s="189"/>
    </row>
  </sheetData>
  <mergeCells count="7">
    <mergeCell ref="D86:F86"/>
    <mergeCell ref="B1:E1"/>
    <mergeCell ref="B2:E2"/>
    <mergeCell ref="B3:E3"/>
    <mergeCell ref="B4:E4"/>
    <mergeCell ref="B5:E5"/>
    <mergeCell ref="D85:F85"/>
  </mergeCells>
  <pageMargins left="0.7" right="0.7" top="0.75" bottom="0.75" header="0.3" footer="0.3"/>
  <pageSetup scale="4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G93"/>
  <sheetViews>
    <sheetView topLeftCell="A13" workbookViewId="0">
      <selection activeCell="G63" activeCellId="3" sqref="G45 G54 G59 G63"/>
    </sheetView>
  </sheetViews>
  <sheetFormatPr baseColWidth="10" defaultRowHeight="14.4" x14ac:dyDescent="0.3"/>
  <cols>
    <col min="1" max="1" width="78.6640625" customWidth="1"/>
    <col min="2" max="2" width="16.88671875" bestFit="1" customWidth="1"/>
    <col min="3" max="3" width="14.109375" bestFit="1" customWidth="1"/>
    <col min="4" max="7" width="16.88671875" bestFit="1" customWidth="1"/>
  </cols>
  <sheetData>
    <row r="1" spans="1:7" ht="21" x14ac:dyDescent="0.3">
      <c r="A1" s="252" t="s">
        <v>339</v>
      </c>
      <c r="B1" s="252"/>
      <c r="C1" s="252"/>
      <c r="D1" s="252"/>
      <c r="E1" s="252"/>
      <c r="F1" s="252"/>
      <c r="G1" s="252"/>
    </row>
    <row r="2" spans="1:7" x14ac:dyDescent="0.3">
      <c r="A2" s="240" t="s">
        <v>338</v>
      </c>
      <c r="B2" s="241"/>
      <c r="C2" s="241"/>
      <c r="D2" s="241"/>
      <c r="E2" s="241"/>
      <c r="F2" s="241"/>
      <c r="G2" s="242"/>
    </row>
    <row r="3" spans="1:7" x14ac:dyDescent="0.3">
      <c r="A3" s="243" t="s">
        <v>340</v>
      </c>
      <c r="B3" s="244"/>
      <c r="C3" s="244"/>
      <c r="D3" s="244"/>
      <c r="E3" s="244"/>
      <c r="F3" s="244"/>
      <c r="G3" s="245"/>
    </row>
    <row r="4" spans="1:7" x14ac:dyDescent="0.3">
      <c r="A4" s="246" t="s">
        <v>423</v>
      </c>
      <c r="B4" s="247"/>
      <c r="C4" s="247"/>
      <c r="D4" s="247"/>
      <c r="E4" s="247"/>
      <c r="F4" s="247"/>
      <c r="G4" s="248"/>
    </row>
    <row r="5" spans="1:7" x14ac:dyDescent="0.3">
      <c r="A5" s="249" t="s">
        <v>2</v>
      </c>
      <c r="B5" s="250"/>
      <c r="C5" s="250"/>
      <c r="D5" s="250"/>
      <c r="E5" s="250"/>
      <c r="F5" s="250"/>
      <c r="G5" s="251"/>
    </row>
    <row r="6" spans="1:7" x14ac:dyDescent="0.3">
      <c r="A6" s="253" t="s">
        <v>341</v>
      </c>
      <c r="B6" s="255" t="s">
        <v>342</v>
      </c>
      <c r="C6" s="255"/>
      <c r="D6" s="255"/>
      <c r="E6" s="255"/>
      <c r="F6" s="255"/>
      <c r="G6" s="255" t="s">
        <v>343</v>
      </c>
    </row>
    <row r="7" spans="1:7" ht="28.8" x14ac:dyDescent="0.3">
      <c r="A7" s="254"/>
      <c r="B7" s="94" t="s">
        <v>344</v>
      </c>
      <c r="C7" s="93" t="s">
        <v>134</v>
      </c>
      <c r="D7" s="94" t="s">
        <v>135</v>
      </c>
      <c r="E7" s="94" t="s">
        <v>5</v>
      </c>
      <c r="F7" s="94" t="s">
        <v>345</v>
      </c>
      <c r="G7" s="255"/>
    </row>
    <row r="8" spans="1:7" x14ac:dyDescent="0.3">
      <c r="A8" s="35" t="s">
        <v>346</v>
      </c>
      <c r="B8" s="95"/>
      <c r="C8" s="95"/>
      <c r="D8" s="95"/>
      <c r="E8" s="95"/>
      <c r="F8" s="95"/>
      <c r="G8" s="95"/>
    </row>
    <row r="9" spans="1:7" x14ac:dyDescent="0.3">
      <c r="A9" s="4" t="s">
        <v>283</v>
      </c>
      <c r="B9" s="102">
        <v>1131170651.1699998</v>
      </c>
      <c r="C9" s="102">
        <v>0</v>
      </c>
      <c r="D9" s="103">
        <v>1131170651.1699998</v>
      </c>
      <c r="E9" s="102">
        <v>739160403.43000019</v>
      </c>
      <c r="F9" s="102">
        <v>739160403.43000019</v>
      </c>
      <c r="G9" s="102">
        <v>-392010247.73999965</v>
      </c>
    </row>
    <row r="10" spans="1:7" x14ac:dyDescent="0.3">
      <c r="A10" s="4" t="s">
        <v>284</v>
      </c>
      <c r="B10" s="102">
        <v>0</v>
      </c>
      <c r="C10" s="102">
        <v>0</v>
      </c>
      <c r="D10" s="103">
        <v>0</v>
      </c>
      <c r="E10" s="102">
        <v>0</v>
      </c>
      <c r="F10" s="102">
        <v>0</v>
      </c>
      <c r="G10" s="102">
        <v>0</v>
      </c>
    </row>
    <row r="11" spans="1:7" x14ac:dyDescent="0.3">
      <c r="A11" s="4" t="s">
        <v>285</v>
      </c>
      <c r="B11" s="102">
        <v>26226</v>
      </c>
      <c r="C11" s="102">
        <v>0</v>
      </c>
      <c r="D11" s="103">
        <v>26226</v>
      </c>
      <c r="E11" s="102">
        <v>1788.3799999999999</v>
      </c>
      <c r="F11" s="102">
        <v>1788.3799999999999</v>
      </c>
      <c r="G11" s="102">
        <v>-24437.62</v>
      </c>
    </row>
    <row r="12" spans="1:7" x14ac:dyDescent="0.3">
      <c r="A12" s="4" t="s">
        <v>347</v>
      </c>
      <c r="B12" s="102">
        <v>358140363.12</v>
      </c>
      <c r="C12" s="102">
        <v>0</v>
      </c>
      <c r="D12" s="103">
        <v>358140363.12</v>
      </c>
      <c r="E12" s="102">
        <v>80279434.169999987</v>
      </c>
      <c r="F12" s="102">
        <v>80279434.169999987</v>
      </c>
      <c r="G12" s="102">
        <v>-277860928.95000005</v>
      </c>
    </row>
    <row r="13" spans="1:7" x14ac:dyDescent="0.3">
      <c r="A13" s="4" t="s">
        <v>287</v>
      </c>
      <c r="B13" s="102">
        <v>113064230.13</v>
      </c>
      <c r="C13" s="102">
        <v>0</v>
      </c>
      <c r="D13" s="103">
        <v>113064230.13</v>
      </c>
      <c r="E13" s="102">
        <v>26537406.260000002</v>
      </c>
      <c r="F13" s="102">
        <v>26537406.260000002</v>
      </c>
      <c r="G13" s="102">
        <v>-86526823.86999999</v>
      </c>
    </row>
    <row r="14" spans="1:7" x14ac:dyDescent="0.3">
      <c r="A14" s="4" t="s">
        <v>288</v>
      </c>
      <c r="B14" s="102">
        <v>207048043.78000003</v>
      </c>
      <c r="C14" s="102">
        <v>884952.90999999642</v>
      </c>
      <c r="D14" s="103">
        <v>207932996.69000003</v>
      </c>
      <c r="E14" s="102">
        <v>78118187.75999999</v>
      </c>
      <c r="F14" s="102">
        <v>78118187.75999999</v>
      </c>
      <c r="G14" s="102">
        <v>-128929856.02000004</v>
      </c>
    </row>
    <row r="15" spans="1:7" x14ac:dyDescent="0.3">
      <c r="A15" s="4" t="s">
        <v>348</v>
      </c>
      <c r="B15" s="102">
        <v>0</v>
      </c>
      <c r="C15" s="102">
        <v>0</v>
      </c>
      <c r="D15" s="103">
        <v>0</v>
      </c>
      <c r="E15" s="102">
        <v>0</v>
      </c>
      <c r="F15" s="102">
        <v>0</v>
      </c>
      <c r="G15" s="102">
        <v>0</v>
      </c>
    </row>
    <row r="16" spans="1:7" x14ac:dyDescent="0.3">
      <c r="A16" s="51" t="s">
        <v>349</v>
      </c>
      <c r="B16" s="104">
        <v>2231829165.4699998</v>
      </c>
      <c r="C16" s="104">
        <v>53964815.519999839</v>
      </c>
      <c r="D16" s="105">
        <v>2285793980.9899998</v>
      </c>
      <c r="E16" s="104">
        <v>611113416.23999989</v>
      </c>
      <c r="F16" s="104">
        <v>611113416.23999989</v>
      </c>
      <c r="G16" s="104">
        <v>-1620715749.2300005</v>
      </c>
    </row>
    <row r="17" spans="1:7" x14ac:dyDescent="0.3">
      <c r="A17" s="41" t="s">
        <v>350</v>
      </c>
      <c r="B17" s="102">
        <v>1756586619.05</v>
      </c>
      <c r="C17" s="102">
        <v>67632908.96999979</v>
      </c>
      <c r="D17" s="102">
        <v>1824219528.0199997</v>
      </c>
      <c r="E17" s="102">
        <v>505862840.93000001</v>
      </c>
      <c r="F17" s="102">
        <v>505862840.93000001</v>
      </c>
      <c r="G17" s="102">
        <v>-1250723778.1199999</v>
      </c>
    </row>
    <row r="18" spans="1:7" x14ac:dyDescent="0.3">
      <c r="A18" s="41" t="s">
        <v>351</v>
      </c>
      <c r="B18" s="102">
        <v>21479885.400000002</v>
      </c>
      <c r="C18" s="102">
        <v>-362918.41000000387</v>
      </c>
      <c r="D18" s="102">
        <v>21116966.989999998</v>
      </c>
      <c r="E18" s="102">
        <v>5645192.2000000011</v>
      </c>
      <c r="F18" s="102">
        <v>5645192.2000000011</v>
      </c>
      <c r="G18" s="102">
        <v>-15834693.200000001</v>
      </c>
    </row>
    <row r="19" spans="1:7" x14ac:dyDescent="0.3">
      <c r="A19" s="41" t="s">
        <v>352</v>
      </c>
      <c r="B19" s="102">
        <v>160251479.36999997</v>
      </c>
      <c r="C19" s="102">
        <v>-2809765.369999975</v>
      </c>
      <c r="D19" s="102">
        <v>157441714</v>
      </c>
      <c r="E19" s="102">
        <v>36101734.939999998</v>
      </c>
      <c r="F19" s="102">
        <v>36101734.939999998</v>
      </c>
      <c r="G19" s="102">
        <v>-124149744.42999998</v>
      </c>
    </row>
    <row r="20" spans="1:7" x14ac:dyDescent="0.3">
      <c r="A20" s="41" t="s">
        <v>353</v>
      </c>
      <c r="B20" s="102">
        <v>0</v>
      </c>
      <c r="C20" s="102">
        <v>0</v>
      </c>
      <c r="D20" s="102">
        <v>0</v>
      </c>
      <c r="E20" s="102">
        <v>0</v>
      </c>
      <c r="F20" s="102">
        <v>0</v>
      </c>
      <c r="G20" s="102">
        <v>0</v>
      </c>
    </row>
    <row r="21" spans="1:7" x14ac:dyDescent="0.3">
      <c r="A21" s="41" t="s">
        <v>354</v>
      </c>
      <c r="B21" s="102">
        <v>0</v>
      </c>
      <c r="C21" s="102">
        <v>0</v>
      </c>
      <c r="D21" s="102">
        <v>0</v>
      </c>
      <c r="E21" s="102">
        <v>0</v>
      </c>
      <c r="F21" s="102">
        <v>0</v>
      </c>
      <c r="G21" s="102">
        <v>0</v>
      </c>
    </row>
    <row r="22" spans="1:7" x14ac:dyDescent="0.3">
      <c r="A22" s="41" t="s">
        <v>355</v>
      </c>
      <c r="B22" s="102">
        <v>2003544.2200000002</v>
      </c>
      <c r="C22" s="102">
        <v>316530.76999999955</v>
      </c>
      <c r="D22" s="102">
        <v>2320074.9899999998</v>
      </c>
      <c r="E22" s="102">
        <v>668856.25</v>
      </c>
      <c r="F22" s="102">
        <v>668856.25</v>
      </c>
      <c r="G22" s="102">
        <v>-1334687.9700000002</v>
      </c>
    </row>
    <row r="23" spans="1:7" x14ac:dyDescent="0.3">
      <c r="A23" s="41" t="s">
        <v>356</v>
      </c>
      <c r="B23" s="102">
        <v>0</v>
      </c>
      <c r="C23" s="102">
        <v>0</v>
      </c>
      <c r="D23" s="102">
        <v>0</v>
      </c>
      <c r="E23" s="102">
        <v>0</v>
      </c>
      <c r="F23" s="102">
        <v>0</v>
      </c>
      <c r="G23" s="102">
        <v>0</v>
      </c>
    </row>
    <row r="24" spans="1:7" x14ac:dyDescent="0.3">
      <c r="A24" s="41" t="s">
        <v>357</v>
      </c>
      <c r="B24" s="102">
        <v>0</v>
      </c>
      <c r="C24" s="102">
        <v>0</v>
      </c>
      <c r="D24" s="102">
        <v>0</v>
      </c>
      <c r="E24" s="102">
        <v>0</v>
      </c>
      <c r="F24" s="102">
        <v>0</v>
      </c>
      <c r="G24" s="102">
        <v>0</v>
      </c>
    </row>
    <row r="25" spans="1:7" x14ac:dyDescent="0.3">
      <c r="A25" s="41" t="s">
        <v>358</v>
      </c>
      <c r="B25" s="102">
        <v>56334633.420000009</v>
      </c>
      <c r="C25" s="102">
        <v>-2175935.4300000146</v>
      </c>
      <c r="D25" s="102">
        <v>54158697.989999995</v>
      </c>
      <c r="E25" s="102">
        <v>12530976.92</v>
      </c>
      <c r="F25" s="102">
        <v>12530976.92</v>
      </c>
      <c r="G25" s="102">
        <v>-43803656.500000007</v>
      </c>
    </row>
    <row r="26" spans="1:7" x14ac:dyDescent="0.3">
      <c r="A26" s="41" t="s">
        <v>359</v>
      </c>
      <c r="B26" s="102">
        <v>235173004.00999999</v>
      </c>
      <c r="C26" s="102">
        <v>-8636005.0099999607</v>
      </c>
      <c r="D26" s="102">
        <v>226536999.00000003</v>
      </c>
      <c r="E26" s="102">
        <v>50303815</v>
      </c>
      <c r="F26" s="102">
        <v>50303815</v>
      </c>
      <c r="G26" s="102">
        <v>-184869189.00999999</v>
      </c>
    </row>
    <row r="27" spans="1:7" x14ac:dyDescent="0.3">
      <c r="A27" s="41" t="s">
        <v>360</v>
      </c>
      <c r="B27" s="102">
        <v>0</v>
      </c>
      <c r="C27" s="102">
        <v>0</v>
      </c>
      <c r="D27" s="102">
        <v>0</v>
      </c>
      <c r="E27" s="102">
        <v>0</v>
      </c>
      <c r="F27" s="102">
        <v>0</v>
      </c>
      <c r="G27" s="102">
        <v>0</v>
      </c>
    </row>
    <row r="28" spans="1:7" x14ac:dyDescent="0.3">
      <c r="A28" s="4" t="s">
        <v>361</v>
      </c>
      <c r="B28" s="104">
        <v>34444667.580000006</v>
      </c>
      <c r="C28" s="104">
        <v>1379607.4299999946</v>
      </c>
      <c r="D28" s="105">
        <v>35824275.009999998</v>
      </c>
      <c r="E28" s="104">
        <v>8746873.6400000006</v>
      </c>
      <c r="F28" s="104">
        <v>8746873.6400000006</v>
      </c>
      <c r="G28" s="104">
        <v>-25697793.940000005</v>
      </c>
    </row>
    <row r="29" spans="1:7" x14ac:dyDescent="0.3">
      <c r="A29" s="41" t="s">
        <v>362</v>
      </c>
      <c r="B29" s="102">
        <v>210412.55</v>
      </c>
      <c r="C29" s="102">
        <v>-210412.55</v>
      </c>
      <c r="D29" s="102">
        <v>0</v>
      </c>
      <c r="E29" s="102">
        <v>83066.3</v>
      </c>
      <c r="F29" s="102">
        <v>83066.3</v>
      </c>
      <c r="G29" s="102">
        <v>-127346.24999999999</v>
      </c>
    </row>
    <row r="30" spans="1:7" x14ac:dyDescent="0.3">
      <c r="A30" s="41" t="s">
        <v>363</v>
      </c>
      <c r="B30" s="102">
        <v>0</v>
      </c>
      <c r="C30" s="102">
        <v>0</v>
      </c>
      <c r="D30" s="102">
        <v>0</v>
      </c>
      <c r="E30" s="102">
        <v>0</v>
      </c>
      <c r="F30" s="102">
        <v>0</v>
      </c>
      <c r="G30" s="102">
        <v>0</v>
      </c>
    </row>
    <row r="31" spans="1:7" x14ac:dyDescent="0.3">
      <c r="A31" s="41" t="s">
        <v>364</v>
      </c>
      <c r="B31" s="102">
        <v>33528374.440000005</v>
      </c>
      <c r="C31" s="102">
        <v>1583052.5599999949</v>
      </c>
      <c r="D31" s="102">
        <v>35111427</v>
      </c>
      <c r="E31" s="102">
        <v>8318039.3399999999</v>
      </c>
      <c r="F31" s="102">
        <v>8318039.3399999999</v>
      </c>
      <c r="G31" s="102">
        <v>-25210335.100000005</v>
      </c>
    </row>
    <row r="32" spans="1:7" x14ac:dyDescent="0.3">
      <c r="A32" s="41" t="s">
        <v>365</v>
      </c>
      <c r="B32" s="102">
        <v>0</v>
      </c>
      <c r="C32" s="102">
        <v>0</v>
      </c>
      <c r="D32" s="102">
        <v>0</v>
      </c>
      <c r="E32" s="102">
        <v>0</v>
      </c>
      <c r="F32" s="102">
        <v>0</v>
      </c>
      <c r="G32" s="102">
        <v>0</v>
      </c>
    </row>
    <row r="33" spans="1:7" x14ac:dyDescent="0.3">
      <c r="A33" s="41" t="s">
        <v>366</v>
      </c>
      <c r="B33" s="102">
        <v>705880.5900000002</v>
      </c>
      <c r="C33" s="102">
        <v>6967.4199999998091</v>
      </c>
      <c r="D33" s="102">
        <v>712848.01</v>
      </c>
      <c r="E33" s="102">
        <v>345768</v>
      </c>
      <c r="F33" s="102">
        <v>345768</v>
      </c>
      <c r="G33" s="102">
        <v>-360112.5900000002</v>
      </c>
    </row>
    <row r="34" spans="1:7" x14ac:dyDescent="0.3">
      <c r="A34" s="4" t="s">
        <v>292</v>
      </c>
      <c r="B34" s="102">
        <v>0</v>
      </c>
      <c r="C34" s="102">
        <v>0</v>
      </c>
      <c r="D34" s="102">
        <v>0</v>
      </c>
      <c r="E34" s="102">
        <v>0</v>
      </c>
      <c r="F34" s="102">
        <v>0</v>
      </c>
      <c r="G34" s="102">
        <v>0</v>
      </c>
    </row>
    <row r="35" spans="1:7" x14ac:dyDescent="0.3">
      <c r="A35" s="4" t="s">
        <v>293</v>
      </c>
      <c r="B35" s="104">
        <v>0</v>
      </c>
      <c r="C35" s="102">
        <v>0</v>
      </c>
      <c r="D35" s="102">
        <v>0</v>
      </c>
      <c r="E35" s="102">
        <v>0</v>
      </c>
      <c r="F35" s="102">
        <v>0</v>
      </c>
      <c r="G35" s="102">
        <v>0</v>
      </c>
    </row>
    <row r="36" spans="1:7" x14ac:dyDescent="0.3">
      <c r="A36" s="41" t="s">
        <v>367</v>
      </c>
      <c r="B36" s="102">
        <v>0</v>
      </c>
      <c r="C36" s="102">
        <v>0</v>
      </c>
      <c r="D36" s="102">
        <v>0</v>
      </c>
      <c r="E36" s="102">
        <v>0</v>
      </c>
      <c r="F36" s="102">
        <v>0</v>
      </c>
      <c r="G36" s="102">
        <v>0</v>
      </c>
    </row>
    <row r="37" spans="1:7" x14ac:dyDescent="0.3">
      <c r="A37" s="4" t="s">
        <v>368</v>
      </c>
      <c r="B37" s="102">
        <v>0</v>
      </c>
      <c r="C37" s="102">
        <v>0</v>
      </c>
      <c r="D37" s="102"/>
      <c r="E37" s="102">
        <v>0</v>
      </c>
      <c r="F37" s="102"/>
      <c r="G37" s="102">
        <v>0</v>
      </c>
    </row>
    <row r="38" spans="1:7" x14ac:dyDescent="0.3">
      <c r="A38" s="41" t="s">
        <v>369</v>
      </c>
      <c r="B38" s="102">
        <v>0</v>
      </c>
      <c r="C38" s="102">
        <v>0</v>
      </c>
      <c r="D38" s="102">
        <v>0</v>
      </c>
      <c r="E38" s="102">
        <v>0</v>
      </c>
      <c r="F38" s="102">
        <v>0</v>
      </c>
      <c r="G38" s="102">
        <v>0</v>
      </c>
    </row>
    <row r="39" spans="1:7" x14ac:dyDescent="0.3">
      <c r="A39" s="41" t="s">
        <v>370</v>
      </c>
      <c r="B39" s="102">
        <v>0</v>
      </c>
      <c r="C39" s="102">
        <v>0</v>
      </c>
      <c r="D39" s="102">
        <v>0</v>
      </c>
      <c r="E39" s="102">
        <v>0</v>
      </c>
      <c r="F39" s="102">
        <v>0</v>
      </c>
      <c r="G39" s="102">
        <v>0</v>
      </c>
    </row>
    <row r="40" spans="1:7" x14ac:dyDescent="0.3">
      <c r="A40" s="10"/>
      <c r="B40" s="102"/>
      <c r="C40" s="102"/>
      <c r="D40" s="102"/>
      <c r="E40" s="102"/>
      <c r="F40" s="102"/>
      <c r="G40" s="102"/>
    </row>
    <row r="41" spans="1:7" x14ac:dyDescent="0.3">
      <c r="A41" s="3" t="s">
        <v>371</v>
      </c>
      <c r="B41" s="71">
        <v>4075723347.25</v>
      </c>
      <c r="C41" s="71">
        <v>56229375.859999828</v>
      </c>
      <c r="D41" s="71">
        <v>4131952723.1100001</v>
      </c>
      <c r="E41" s="71">
        <v>1543957509.8800001</v>
      </c>
      <c r="F41" s="71">
        <v>1543957509.8800001</v>
      </c>
      <c r="G41" s="71">
        <v>-2531765837.3699999</v>
      </c>
    </row>
    <row r="42" spans="1:7" x14ac:dyDescent="0.3">
      <c r="A42" s="3" t="s">
        <v>372</v>
      </c>
      <c r="B42" s="106"/>
      <c r="C42" s="106"/>
      <c r="D42" s="106"/>
      <c r="E42" s="106"/>
      <c r="F42" s="106"/>
      <c r="G42" s="102"/>
    </row>
    <row r="43" spans="1:7" x14ac:dyDescent="0.3">
      <c r="A43" s="10"/>
      <c r="B43" s="102"/>
      <c r="C43" s="102"/>
      <c r="D43" s="102"/>
      <c r="E43" s="102"/>
      <c r="F43" s="102"/>
      <c r="G43" s="102"/>
    </row>
    <row r="44" spans="1:7" x14ac:dyDescent="0.3">
      <c r="A44" s="3" t="s">
        <v>373</v>
      </c>
      <c r="B44" s="104"/>
      <c r="C44" s="104"/>
      <c r="D44" s="104"/>
      <c r="E44" s="104"/>
      <c r="F44" s="104"/>
      <c r="G44" s="104"/>
    </row>
    <row r="45" spans="1:7" x14ac:dyDescent="0.3">
      <c r="A45" s="4" t="s">
        <v>374</v>
      </c>
      <c r="B45" s="102">
        <v>1217964767.96</v>
      </c>
      <c r="C45" s="102">
        <v>117418803.03999981</v>
      </c>
      <c r="D45" s="102">
        <v>1335383571</v>
      </c>
      <c r="E45" s="102">
        <v>347198790</v>
      </c>
      <c r="F45" s="102">
        <v>347198790</v>
      </c>
      <c r="G45" s="102">
        <v>-870765977.96000016</v>
      </c>
    </row>
    <row r="46" spans="1:7" x14ac:dyDescent="0.3">
      <c r="A46" s="42" t="s">
        <v>375</v>
      </c>
      <c r="B46" s="102">
        <v>0</v>
      </c>
      <c r="C46" s="102">
        <v>0</v>
      </c>
      <c r="D46" s="102">
        <v>0</v>
      </c>
      <c r="E46" s="102">
        <v>0</v>
      </c>
      <c r="F46" s="102">
        <v>0</v>
      </c>
      <c r="G46" s="102">
        <v>0</v>
      </c>
    </row>
    <row r="47" spans="1:7" x14ac:dyDescent="0.3">
      <c r="A47" s="42" t="s">
        <v>376</v>
      </c>
      <c r="B47" s="102">
        <v>0</v>
      </c>
      <c r="C47" s="102">
        <v>0</v>
      </c>
      <c r="D47" s="102">
        <v>0</v>
      </c>
      <c r="E47" s="102">
        <v>0</v>
      </c>
      <c r="F47" s="102">
        <v>0</v>
      </c>
      <c r="G47" s="102">
        <v>0</v>
      </c>
    </row>
    <row r="48" spans="1:7" x14ac:dyDescent="0.3">
      <c r="A48" s="42" t="s">
        <v>377</v>
      </c>
      <c r="B48" s="102">
        <v>243805670</v>
      </c>
      <c r="C48" s="102">
        <v>23252280.99999997</v>
      </c>
      <c r="D48" s="102">
        <v>267057950.99999997</v>
      </c>
      <c r="E48" s="102">
        <v>80117385</v>
      </c>
      <c r="F48" s="102">
        <v>80117385</v>
      </c>
      <c r="G48" s="102">
        <v>-163688285</v>
      </c>
    </row>
    <row r="49" spans="1:7" ht="28.8" x14ac:dyDescent="0.3">
      <c r="A49" s="42" t="s">
        <v>378</v>
      </c>
      <c r="B49" s="102">
        <v>974159097.96000016</v>
      </c>
      <c r="C49" s="102">
        <v>94166522.039999843</v>
      </c>
      <c r="D49" s="102">
        <v>1068325620</v>
      </c>
      <c r="E49" s="102">
        <v>267081405</v>
      </c>
      <c r="F49" s="102">
        <v>267081405</v>
      </c>
      <c r="G49" s="102">
        <v>-707077692.96000016</v>
      </c>
    </row>
    <row r="50" spans="1:7" x14ac:dyDescent="0.3">
      <c r="A50" s="42" t="s">
        <v>379</v>
      </c>
      <c r="B50" s="102">
        <v>0</v>
      </c>
      <c r="C50" s="102">
        <v>0</v>
      </c>
      <c r="D50" s="102">
        <v>0</v>
      </c>
      <c r="E50" s="102">
        <v>0</v>
      </c>
      <c r="F50" s="102">
        <v>0</v>
      </c>
      <c r="G50" s="102">
        <v>0</v>
      </c>
    </row>
    <row r="51" spans="1:7" x14ac:dyDescent="0.3">
      <c r="A51" s="42" t="s">
        <v>380</v>
      </c>
      <c r="B51" s="102">
        <v>0</v>
      </c>
      <c r="C51" s="102">
        <v>0</v>
      </c>
      <c r="D51" s="102">
        <v>0</v>
      </c>
      <c r="E51" s="102">
        <v>0</v>
      </c>
      <c r="F51" s="102">
        <v>0</v>
      </c>
      <c r="G51" s="102">
        <v>0</v>
      </c>
    </row>
    <row r="52" spans="1:7" ht="28.8" x14ac:dyDescent="0.3">
      <c r="A52" s="44" t="s">
        <v>381</v>
      </c>
      <c r="B52" s="102">
        <v>0</v>
      </c>
      <c r="C52" s="102">
        <v>0</v>
      </c>
      <c r="D52" s="102">
        <v>0</v>
      </c>
      <c r="E52" s="102">
        <v>0</v>
      </c>
      <c r="F52" s="102">
        <v>0</v>
      </c>
      <c r="G52" s="102">
        <v>0</v>
      </c>
    </row>
    <row r="53" spans="1:7" x14ac:dyDescent="0.3">
      <c r="A53" s="41" t="s">
        <v>382</v>
      </c>
      <c r="B53" s="102">
        <v>0</v>
      </c>
      <c r="C53" s="102">
        <v>0</v>
      </c>
      <c r="D53" s="102">
        <v>0</v>
      </c>
      <c r="E53" s="102">
        <v>0</v>
      </c>
      <c r="F53" s="102">
        <v>0</v>
      </c>
      <c r="G53" s="102">
        <v>0</v>
      </c>
    </row>
    <row r="54" spans="1:7" x14ac:dyDescent="0.3">
      <c r="A54" s="4" t="s">
        <v>383</v>
      </c>
      <c r="B54" s="102">
        <v>0</v>
      </c>
      <c r="C54" s="102">
        <v>39629174.420000002</v>
      </c>
      <c r="D54" s="102">
        <v>39629174.420000002</v>
      </c>
      <c r="E54" s="102">
        <v>40669486.989999995</v>
      </c>
      <c r="F54" s="102">
        <v>40669486.989999995</v>
      </c>
      <c r="G54" s="102">
        <v>40669486.989999995</v>
      </c>
    </row>
    <row r="55" spans="1:7" x14ac:dyDescent="0.3">
      <c r="A55" s="44" t="s">
        <v>384</v>
      </c>
      <c r="B55" s="102">
        <v>0</v>
      </c>
      <c r="C55" s="102">
        <v>0</v>
      </c>
      <c r="D55" s="102">
        <v>0</v>
      </c>
      <c r="E55" s="102">
        <v>0</v>
      </c>
      <c r="F55" s="102">
        <v>0</v>
      </c>
      <c r="G55" s="102">
        <v>0</v>
      </c>
    </row>
    <row r="56" spans="1:7" x14ac:dyDescent="0.3">
      <c r="A56" s="42" t="s">
        <v>385</v>
      </c>
      <c r="B56" s="102">
        <v>0</v>
      </c>
      <c r="C56" s="102">
        <v>0</v>
      </c>
      <c r="D56" s="102">
        <v>0</v>
      </c>
      <c r="E56" s="102">
        <v>0</v>
      </c>
      <c r="F56" s="102">
        <v>0</v>
      </c>
      <c r="G56" s="102">
        <v>0</v>
      </c>
    </row>
    <row r="57" spans="1:7" x14ac:dyDescent="0.3">
      <c r="A57" s="42" t="s">
        <v>386</v>
      </c>
      <c r="B57" s="102">
        <v>0</v>
      </c>
      <c r="C57" s="102">
        <v>0</v>
      </c>
      <c r="D57" s="102">
        <v>0</v>
      </c>
      <c r="E57" s="102">
        <v>0</v>
      </c>
      <c r="F57" s="102">
        <v>0</v>
      </c>
      <c r="G57" s="102">
        <v>0</v>
      </c>
    </row>
    <row r="58" spans="1:7" x14ac:dyDescent="0.3">
      <c r="A58" s="44" t="s">
        <v>387</v>
      </c>
      <c r="B58" s="102">
        <v>0</v>
      </c>
      <c r="C58" s="102">
        <v>39629174.420000002</v>
      </c>
      <c r="D58" s="102">
        <v>39629174.420000002</v>
      </c>
      <c r="E58" s="102">
        <v>40669486.989999995</v>
      </c>
      <c r="F58" s="102">
        <v>40669486.989999995</v>
      </c>
      <c r="G58" s="102">
        <v>40669486.989999995</v>
      </c>
    </row>
    <row r="59" spans="1:7" x14ac:dyDescent="0.3">
      <c r="A59" s="4" t="s">
        <v>388</v>
      </c>
      <c r="B59" s="102">
        <v>0</v>
      </c>
      <c r="C59" s="102">
        <v>0</v>
      </c>
      <c r="D59" s="102">
        <v>0</v>
      </c>
      <c r="E59" s="102">
        <v>0</v>
      </c>
      <c r="F59" s="102">
        <v>0</v>
      </c>
      <c r="G59" s="102">
        <v>0</v>
      </c>
    </row>
    <row r="60" spans="1:7" ht="28.8" x14ac:dyDescent="0.3">
      <c r="A60" s="42" t="s">
        <v>389</v>
      </c>
      <c r="B60" s="102">
        <v>0</v>
      </c>
      <c r="C60" s="102">
        <v>0</v>
      </c>
      <c r="D60" s="102">
        <v>0</v>
      </c>
      <c r="E60" s="102">
        <v>0</v>
      </c>
      <c r="F60" s="102">
        <v>0</v>
      </c>
      <c r="G60" s="102">
        <v>0</v>
      </c>
    </row>
    <row r="61" spans="1:7" x14ac:dyDescent="0.3">
      <c r="A61" s="42" t="s">
        <v>390</v>
      </c>
      <c r="B61" s="102">
        <v>0</v>
      </c>
      <c r="C61" s="102">
        <v>0</v>
      </c>
      <c r="D61" s="102">
        <v>0</v>
      </c>
      <c r="E61" s="102">
        <v>0</v>
      </c>
      <c r="F61" s="102">
        <v>0</v>
      </c>
      <c r="G61" s="102">
        <v>0</v>
      </c>
    </row>
    <row r="62" spans="1:7" x14ac:dyDescent="0.3">
      <c r="A62" s="4" t="s">
        <v>299</v>
      </c>
      <c r="B62" s="102">
        <v>0</v>
      </c>
      <c r="C62" s="102">
        <v>0</v>
      </c>
      <c r="D62" s="102">
        <v>0</v>
      </c>
      <c r="E62" s="102">
        <v>0</v>
      </c>
      <c r="F62" s="102">
        <v>0</v>
      </c>
      <c r="G62" s="102">
        <v>0</v>
      </c>
    </row>
    <row r="63" spans="1:7" x14ac:dyDescent="0.3">
      <c r="A63" s="4" t="s">
        <v>300</v>
      </c>
      <c r="B63" s="102">
        <v>14655639.960000001</v>
      </c>
      <c r="C63" s="102">
        <v>0</v>
      </c>
      <c r="D63" s="102">
        <v>14655639.960000001</v>
      </c>
      <c r="E63" s="102">
        <v>3367830.79</v>
      </c>
      <c r="F63" s="102">
        <v>3367830.79</v>
      </c>
      <c r="G63" s="102">
        <v>-11287809.170000002</v>
      </c>
    </row>
    <row r="64" spans="1:7" x14ac:dyDescent="0.3">
      <c r="A64" s="10"/>
      <c r="B64" s="102"/>
      <c r="C64" s="102"/>
      <c r="D64" s="102"/>
      <c r="E64" s="102"/>
      <c r="F64" s="102"/>
      <c r="G64" s="102"/>
    </row>
    <row r="65" spans="1:7" x14ac:dyDescent="0.3">
      <c r="A65" s="3" t="s">
        <v>391</v>
      </c>
      <c r="B65" s="104">
        <v>1232620407.9200001</v>
      </c>
      <c r="C65" s="104">
        <v>157047977.4599998</v>
      </c>
      <c r="D65" s="104">
        <v>1389668385.3800001</v>
      </c>
      <c r="E65" s="104">
        <v>391236107.78000003</v>
      </c>
      <c r="F65" s="104">
        <v>391236107.78000003</v>
      </c>
      <c r="G65" s="102">
        <v>-841384300.13999999</v>
      </c>
    </row>
    <row r="66" spans="1:7" x14ac:dyDescent="0.3">
      <c r="A66" s="10"/>
      <c r="B66" s="102"/>
      <c r="C66" s="102"/>
      <c r="D66" s="102"/>
      <c r="E66" s="102"/>
      <c r="F66" s="102"/>
      <c r="G66" s="102"/>
    </row>
    <row r="67" spans="1:7" x14ac:dyDescent="0.3">
      <c r="A67" s="3" t="s">
        <v>392</v>
      </c>
      <c r="B67" s="104">
        <v>0</v>
      </c>
      <c r="C67" s="104">
        <v>0</v>
      </c>
      <c r="D67" s="104">
        <v>0</v>
      </c>
      <c r="E67" s="104">
        <v>0</v>
      </c>
      <c r="F67" s="104">
        <v>0</v>
      </c>
      <c r="G67" s="104">
        <v>0</v>
      </c>
    </row>
    <row r="68" spans="1:7" x14ac:dyDescent="0.3">
      <c r="A68" s="4" t="s">
        <v>302</v>
      </c>
      <c r="B68" s="102">
        <v>0</v>
      </c>
      <c r="C68" s="102">
        <v>0</v>
      </c>
      <c r="D68" s="102">
        <v>0</v>
      </c>
      <c r="E68" s="102">
        <v>0</v>
      </c>
      <c r="F68" s="102">
        <v>0</v>
      </c>
      <c r="G68" s="102">
        <v>0</v>
      </c>
    </row>
    <row r="69" spans="1:7" x14ac:dyDescent="0.3">
      <c r="A69" s="10"/>
      <c r="B69" s="102"/>
      <c r="C69" s="102"/>
      <c r="D69" s="102"/>
      <c r="E69" s="102"/>
      <c r="F69" s="102"/>
      <c r="G69" s="102"/>
    </row>
    <row r="70" spans="1:7" x14ac:dyDescent="0.3">
      <c r="A70" s="3" t="s">
        <v>393</v>
      </c>
      <c r="B70" s="104">
        <v>5308343755.1700001</v>
      </c>
      <c r="C70" s="104">
        <v>213277353.31999964</v>
      </c>
      <c r="D70" s="104">
        <v>5521621108.4899998</v>
      </c>
      <c r="E70" s="104">
        <v>1935193617.6600001</v>
      </c>
      <c r="F70" s="104">
        <v>1935193617.6600001</v>
      </c>
      <c r="G70" s="104">
        <v>-3373150137.5100002</v>
      </c>
    </row>
    <row r="71" spans="1:7" x14ac:dyDescent="0.3">
      <c r="A71" s="10"/>
      <c r="B71" s="102"/>
      <c r="C71" s="102"/>
      <c r="D71" s="102"/>
      <c r="E71" s="102"/>
      <c r="F71" s="102"/>
      <c r="G71" s="102"/>
    </row>
    <row r="72" spans="1:7" x14ac:dyDescent="0.3">
      <c r="A72" s="3" t="s">
        <v>304</v>
      </c>
      <c r="B72" s="102"/>
      <c r="C72" s="102"/>
      <c r="D72" s="102"/>
      <c r="E72" s="102"/>
      <c r="F72" s="102"/>
      <c r="G72" s="102"/>
    </row>
    <row r="73" spans="1:7" ht="28.8" x14ac:dyDescent="0.3">
      <c r="A73" s="98" t="s">
        <v>394</v>
      </c>
      <c r="B73" s="104">
        <v>0</v>
      </c>
      <c r="C73" s="104">
        <v>0</v>
      </c>
      <c r="D73" s="104">
        <v>0</v>
      </c>
      <c r="E73" s="104">
        <v>0</v>
      </c>
      <c r="F73" s="104">
        <v>0</v>
      </c>
      <c r="G73" s="104">
        <v>0</v>
      </c>
    </row>
    <row r="74" spans="1:7" ht="28.8" x14ac:dyDescent="0.3">
      <c r="A74" s="98" t="s">
        <v>306</v>
      </c>
      <c r="B74" s="102">
        <v>0</v>
      </c>
      <c r="C74" s="102">
        <v>0</v>
      </c>
      <c r="D74" s="102">
        <v>0</v>
      </c>
      <c r="E74" s="102">
        <v>0</v>
      </c>
      <c r="F74" s="102">
        <v>0</v>
      </c>
      <c r="G74" s="102">
        <v>0</v>
      </c>
    </row>
    <row r="75" spans="1:7" x14ac:dyDescent="0.3">
      <c r="A75" s="7" t="s">
        <v>395</v>
      </c>
      <c r="B75" s="107">
        <f>B73+B74</f>
        <v>0</v>
      </c>
      <c r="C75" s="107">
        <f>C73+C74</f>
        <v>0</v>
      </c>
      <c r="D75" s="107">
        <f>D73+D74</f>
        <v>0</v>
      </c>
      <c r="E75" s="107">
        <f>E73+E74</f>
        <v>0</v>
      </c>
      <c r="F75" s="107">
        <f>F73+F74</f>
        <v>0</v>
      </c>
      <c r="G75" s="107">
        <f>+F75-B75</f>
        <v>0</v>
      </c>
    </row>
    <row r="89" spans="1:5" x14ac:dyDescent="0.3">
      <c r="A89" s="20"/>
      <c r="B89" s="20"/>
      <c r="C89" s="21"/>
      <c r="D89" s="21"/>
      <c r="E89" s="21"/>
    </row>
    <row r="90" spans="1:5" x14ac:dyDescent="0.3">
      <c r="A90" s="22" t="s">
        <v>43</v>
      </c>
      <c r="B90" s="20"/>
      <c r="C90" s="189" t="s">
        <v>44</v>
      </c>
      <c r="D90" s="189"/>
      <c r="E90" s="189"/>
    </row>
    <row r="91" spans="1:5" x14ac:dyDescent="0.3">
      <c r="A91" s="92" t="s">
        <v>45</v>
      </c>
      <c r="B91" s="20"/>
      <c r="C91" s="189" t="s">
        <v>46</v>
      </c>
      <c r="D91" s="189"/>
      <c r="E91" s="189"/>
    </row>
    <row r="92" spans="1:5" x14ac:dyDescent="0.3">
      <c r="A92" s="20"/>
      <c r="B92" s="20"/>
      <c r="C92" s="20"/>
      <c r="D92" s="20"/>
      <c r="E92" s="20"/>
    </row>
    <row r="93" spans="1:5" x14ac:dyDescent="0.3">
      <c r="A93" s="20"/>
      <c r="B93" s="20"/>
      <c r="C93" s="20"/>
      <c r="D93" s="20"/>
      <c r="E93" s="20"/>
    </row>
  </sheetData>
  <mergeCells count="10">
    <mergeCell ref="C90:E90"/>
    <mergeCell ref="C91:E91"/>
    <mergeCell ref="A1:G1"/>
    <mergeCell ref="A2:G2"/>
    <mergeCell ref="A3:G3"/>
    <mergeCell ref="A4:G4"/>
    <mergeCell ref="A5:G5"/>
    <mergeCell ref="A6:A7"/>
    <mergeCell ref="B6:F6"/>
    <mergeCell ref="G6:G7"/>
  </mergeCells>
  <dataValidations count="1">
    <dataValidation type="decimal" allowBlank="1" showInputMessage="1" showErrorMessage="1" sqref="B41:G41">
      <formula1>-1.79769313486231E+100</formula1>
      <formula2>1.79769313486231E+100</formula2>
    </dataValidation>
  </dataValidations>
  <pageMargins left="0.7" right="0.7" top="0.75" bottom="0.75" header="0.3" footer="0.3"/>
  <pageSetup scale="4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G171"/>
  <sheetViews>
    <sheetView workbookViewId="0">
      <selection activeCell="A16" sqref="A16"/>
    </sheetView>
  </sheetViews>
  <sheetFormatPr baseColWidth="10" defaultRowHeight="14.4" x14ac:dyDescent="0.3"/>
  <cols>
    <col min="1" max="1" width="74.88671875" customWidth="1"/>
    <col min="2" max="7" width="16.88671875" style="17" bestFit="1" customWidth="1"/>
  </cols>
  <sheetData>
    <row r="1" spans="1:7" ht="21" x14ac:dyDescent="0.3">
      <c r="A1" s="259" t="s">
        <v>47</v>
      </c>
      <c r="B1" s="252"/>
      <c r="C1" s="252"/>
      <c r="D1" s="252"/>
      <c r="E1" s="252"/>
      <c r="F1" s="252"/>
      <c r="G1" s="252"/>
    </row>
    <row r="2" spans="1:7" x14ac:dyDescent="0.3">
      <c r="A2" s="260" t="s">
        <v>338</v>
      </c>
      <c r="B2" s="260"/>
      <c r="C2" s="260"/>
      <c r="D2" s="260"/>
      <c r="E2" s="260"/>
      <c r="F2" s="260"/>
      <c r="G2" s="260"/>
    </row>
    <row r="3" spans="1:7" x14ac:dyDescent="0.3">
      <c r="A3" s="261" t="s">
        <v>48</v>
      </c>
      <c r="B3" s="261"/>
      <c r="C3" s="261"/>
      <c r="D3" s="261"/>
      <c r="E3" s="261"/>
      <c r="F3" s="261"/>
      <c r="G3" s="261"/>
    </row>
    <row r="4" spans="1:7" x14ac:dyDescent="0.3">
      <c r="A4" s="261" t="s">
        <v>49</v>
      </c>
      <c r="B4" s="261"/>
      <c r="C4" s="261"/>
      <c r="D4" s="261"/>
      <c r="E4" s="261"/>
      <c r="F4" s="261"/>
      <c r="G4" s="261"/>
    </row>
    <row r="5" spans="1:7" x14ac:dyDescent="0.3">
      <c r="A5" s="262" t="s">
        <v>423</v>
      </c>
      <c r="B5" s="262"/>
      <c r="C5" s="262"/>
      <c r="D5" s="262"/>
      <c r="E5" s="262"/>
      <c r="F5" s="262"/>
      <c r="G5" s="262"/>
    </row>
    <row r="6" spans="1:7" x14ac:dyDescent="0.3">
      <c r="A6" s="254" t="s">
        <v>2</v>
      </c>
      <c r="B6" s="254"/>
      <c r="C6" s="254"/>
      <c r="D6" s="254"/>
      <c r="E6" s="254"/>
      <c r="F6" s="254"/>
      <c r="G6" s="254"/>
    </row>
    <row r="7" spans="1:7" x14ac:dyDescent="0.3">
      <c r="A7" s="256" t="s">
        <v>3</v>
      </c>
      <c r="B7" s="257" t="s">
        <v>50</v>
      </c>
      <c r="C7" s="257"/>
      <c r="D7" s="257"/>
      <c r="E7" s="257"/>
      <c r="F7" s="257"/>
      <c r="G7" s="258" t="s">
        <v>51</v>
      </c>
    </row>
    <row r="8" spans="1:7" ht="52.5" customHeight="1" x14ac:dyDescent="0.3">
      <c r="A8" s="256"/>
      <c r="B8" s="18" t="s">
        <v>52</v>
      </c>
      <c r="C8" s="18" t="s">
        <v>53</v>
      </c>
      <c r="D8" s="18" t="s">
        <v>54</v>
      </c>
      <c r="E8" s="18" t="s">
        <v>5</v>
      </c>
      <c r="F8" s="18" t="s">
        <v>55</v>
      </c>
      <c r="G8" s="257"/>
    </row>
    <row r="9" spans="1:7" x14ac:dyDescent="0.3">
      <c r="A9" s="24" t="s">
        <v>56</v>
      </c>
      <c r="B9" s="73">
        <v>4232996930.9899998</v>
      </c>
      <c r="C9" s="73">
        <v>735426339.55000007</v>
      </c>
      <c r="D9" s="73">
        <v>4968423269.54</v>
      </c>
      <c r="E9" s="73">
        <v>872424206.63999987</v>
      </c>
      <c r="F9" s="73">
        <v>838734626.76999986</v>
      </c>
      <c r="G9" s="73">
        <v>4095999062.8999996</v>
      </c>
    </row>
    <row r="10" spans="1:7" x14ac:dyDescent="0.3">
      <c r="A10" s="25" t="s">
        <v>57</v>
      </c>
      <c r="B10" s="74">
        <v>1859565497.0799994</v>
      </c>
      <c r="C10" s="74">
        <v>-19655576.839999944</v>
      </c>
      <c r="D10" s="74">
        <v>1839909920.2399995</v>
      </c>
      <c r="E10" s="74">
        <v>318868883.58999991</v>
      </c>
      <c r="F10" s="74">
        <v>379960311.25</v>
      </c>
      <c r="G10" s="74">
        <v>1521041036.6499996</v>
      </c>
    </row>
    <row r="11" spans="1:7" x14ac:dyDescent="0.3">
      <c r="A11" s="26" t="s">
        <v>58</v>
      </c>
      <c r="B11" s="74">
        <v>860819398.55999959</v>
      </c>
      <c r="C11" s="74">
        <v>-39813391.579999924</v>
      </c>
      <c r="D11" s="74">
        <v>821006006.97999966</v>
      </c>
      <c r="E11" s="74">
        <v>152853897.90999997</v>
      </c>
      <c r="F11" s="74">
        <v>175181779.18999997</v>
      </c>
      <c r="G11" s="74">
        <v>668152109.06999969</v>
      </c>
    </row>
    <row r="12" spans="1:7" x14ac:dyDescent="0.3">
      <c r="A12" s="26" t="s">
        <v>59</v>
      </c>
      <c r="B12" s="74">
        <v>15999999.960000001</v>
      </c>
      <c r="C12" s="74">
        <v>0</v>
      </c>
      <c r="D12" s="74">
        <v>15999999.960000001</v>
      </c>
      <c r="E12" s="74">
        <v>6482553.4299999997</v>
      </c>
      <c r="F12" s="74">
        <v>7381867.6299999999</v>
      </c>
      <c r="G12" s="74">
        <v>9517446.5300000012</v>
      </c>
    </row>
    <row r="13" spans="1:7" x14ac:dyDescent="0.3">
      <c r="A13" s="26" t="s">
        <v>60</v>
      </c>
      <c r="B13" s="74">
        <v>190293164.97999996</v>
      </c>
      <c r="C13" s="74">
        <v>21532572.200000018</v>
      </c>
      <c r="D13" s="74">
        <v>211825737.17999998</v>
      </c>
      <c r="E13" s="74">
        <v>13831164.599999998</v>
      </c>
      <c r="F13" s="74">
        <v>16002029.959999993</v>
      </c>
      <c r="G13" s="74">
        <v>197994572.57999998</v>
      </c>
    </row>
    <row r="14" spans="1:7" x14ac:dyDescent="0.3">
      <c r="A14" s="26" t="s">
        <v>61</v>
      </c>
      <c r="B14" s="74">
        <v>292650591.09999996</v>
      </c>
      <c r="C14" s="74">
        <v>-7994389.5199999809</v>
      </c>
      <c r="D14" s="74">
        <v>284656201.57999998</v>
      </c>
      <c r="E14" s="74">
        <v>44113768.290000021</v>
      </c>
      <c r="F14" s="74">
        <v>70332924.310000032</v>
      </c>
      <c r="G14" s="74">
        <v>240542433.28999996</v>
      </c>
    </row>
    <row r="15" spans="1:7" x14ac:dyDescent="0.3">
      <c r="A15" s="26" t="s">
        <v>62</v>
      </c>
      <c r="B15" s="74">
        <v>499802342.48000008</v>
      </c>
      <c r="C15" s="74">
        <v>6619632.0599999428</v>
      </c>
      <c r="D15" s="74">
        <v>506421974.54000002</v>
      </c>
      <c r="E15" s="74">
        <v>101587499.35999994</v>
      </c>
      <c r="F15" s="74">
        <v>111061710.15999995</v>
      </c>
      <c r="G15" s="74">
        <v>404834475.18000007</v>
      </c>
    </row>
    <row r="16" spans="1:7" x14ac:dyDescent="0.3">
      <c r="A16" s="26" t="s">
        <v>63</v>
      </c>
      <c r="B16" s="74">
        <v>0</v>
      </c>
      <c r="C16" s="74">
        <v>0</v>
      </c>
      <c r="D16" s="74">
        <v>0</v>
      </c>
      <c r="E16" s="74">
        <v>0</v>
      </c>
      <c r="F16" s="74">
        <v>0</v>
      </c>
      <c r="G16" s="74">
        <v>0</v>
      </c>
    </row>
    <row r="17" spans="1:7" x14ac:dyDescent="0.3">
      <c r="A17" s="26" t="s">
        <v>64</v>
      </c>
      <c r="B17" s="74">
        <v>0</v>
      </c>
      <c r="C17" s="74">
        <v>0</v>
      </c>
      <c r="D17" s="74">
        <v>0</v>
      </c>
      <c r="E17" s="74">
        <v>0</v>
      </c>
      <c r="F17" s="74">
        <v>0</v>
      </c>
      <c r="G17" s="74">
        <v>0</v>
      </c>
    </row>
    <row r="18" spans="1:7" x14ac:dyDescent="0.3">
      <c r="A18" s="25" t="s">
        <v>65</v>
      </c>
      <c r="B18" s="74">
        <v>306591390.78000003</v>
      </c>
      <c r="C18" s="74">
        <v>24607503.569999963</v>
      </c>
      <c r="D18" s="74">
        <v>331198894.34999996</v>
      </c>
      <c r="E18" s="74">
        <v>54038690.57</v>
      </c>
      <c r="F18" s="74">
        <v>41331281.829999998</v>
      </c>
      <c r="G18" s="74">
        <v>277160203.77999997</v>
      </c>
    </row>
    <row r="19" spans="1:7" x14ac:dyDescent="0.3">
      <c r="A19" s="26" t="s">
        <v>66</v>
      </c>
      <c r="B19" s="74">
        <v>22578660.740000002</v>
      </c>
      <c r="C19" s="74">
        <v>1268494.7899999954</v>
      </c>
      <c r="D19" s="74">
        <v>23847155.529999997</v>
      </c>
      <c r="E19" s="74">
        <v>532356.11999999988</v>
      </c>
      <c r="F19" s="74">
        <v>448383.41000000003</v>
      </c>
      <c r="G19" s="74">
        <v>23314799.409999996</v>
      </c>
    </row>
    <row r="20" spans="1:7" x14ac:dyDescent="0.3">
      <c r="A20" s="26" t="s">
        <v>67</v>
      </c>
      <c r="B20" s="74">
        <v>16740172.519999998</v>
      </c>
      <c r="C20" s="74">
        <v>996413.65999999829</v>
      </c>
      <c r="D20" s="74">
        <v>17736586.179999996</v>
      </c>
      <c r="E20" s="74">
        <v>1244694.0999999999</v>
      </c>
      <c r="F20" s="74">
        <v>1023174.3699999999</v>
      </c>
      <c r="G20" s="74">
        <v>16491892.079999996</v>
      </c>
    </row>
    <row r="21" spans="1:7" x14ac:dyDescent="0.3">
      <c r="A21" s="26" t="s">
        <v>68</v>
      </c>
      <c r="B21" s="74">
        <v>294399.95999999996</v>
      </c>
      <c r="C21" s="74">
        <v>0</v>
      </c>
      <c r="D21" s="74">
        <v>294399.95999999996</v>
      </c>
      <c r="E21" s="74">
        <v>27840</v>
      </c>
      <c r="F21" s="74">
        <v>0</v>
      </c>
      <c r="G21" s="74">
        <v>266559.95999999996</v>
      </c>
    </row>
    <row r="22" spans="1:7" x14ac:dyDescent="0.3">
      <c r="A22" s="26" t="s">
        <v>69</v>
      </c>
      <c r="B22" s="74">
        <v>9672867.6100000013</v>
      </c>
      <c r="C22" s="74">
        <v>13205043.449999997</v>
      </c>
      <c r="D22" s="74">
        <v>22877911.059999999</v>
      </c>
      <c r="E22" s="74">
        <v>2951134.59</v>
      </c>
      <c r="F22" s="74">
        <v>603732.85999999987</v>
      </c>
      <c r="G22" s="74">
        <v>19926776.469999999</v>
      </c>
    </row>
    <row r="23" spans="1:7" x14ac:dyDescent="0.3">
      <c r="A23" s="26" t="s">
        <v>70</v>
      </c>
      <c r="B23" s="74">
        <v>3752232.67</v>
      </c>
      <c r="C23" s="74">
        <v>493248.96999999974</v>
      </c>
      <c r="D23" s="74">
        <v>4245481.6399999997</v>
      </c>
      <c r="E23" s="74">
        <v>253217.77999999997</v>
      </c>
      <c r="F23" s="74">
        <v>159358.04000000004</v>
      </c>
      <c r="G23" s="74">
        <v>3992263.86</v>
      </c>
    </row>
    <row r="24" spans="1:7" x14ac:dyDescent="0.3">
      <c r="A24" s="26" t="s">
        <v>71</v>
      </c>
      <c r="B24" s="74">
        <v>169997996.89000005</v>
      </c>
      <c r="C24" s="74">
        <v>2462812.9099999666</v>
      </c>
      <c r="D24" s="74">
        <v>172460809.80000001</v>
      </c>
      <c r="E24" s="74">
        <v>38853546.850000001</v>
      </c>
      <c r="F24" s="74">
        <v>34884905.829999998</v>
      </c>
      <c r="G24" s="74">
        <v>133607262.95000002</v>
      </c>
    </row>
    <row r="25" spans="1:7" x14ac:dyDescent="0.3">
      <c r="A25" s="26" t="s">
        <v>72</v>
      </c>
      <c r="B25" s="74">
        <v>13103639.180000007</v>
      </c>
      <c r="C25" s="74">
        <v>619753.98000000231</v>
      </c>
      <c r="D25" s="74">
        <v>13723393.160000009</v>
      </c>
      <c r="E25" s="74">
        <v>1610543.04</v>
      </c>
      <c r="F25" s="74">
        <v>782914.8</v>
      </c>
      <c r="G25" s="74">
        <v>12112850.120000008</v>
      </c>
    </row>
    <row r="26" spans="1:7" x14ac:dyDescent="0.3">
      <c r="A26" s="26" t="s">
        <v>73</v>
      </c>
      <c r="B26" s="74">
        <v>238385.12999999998</v>
      </c>
      <c r="C26" s="74">
        <v>1854581</v>
      </c>
      <c r="D26" s="74">
        <v>2092966.13</v>
      </c>
      <c r="E26" s="74">
        <v>1439.99</v>
      </c>
      <c r="F26" s="74">
        <v>989.99</v>
      </c>
      <c r="G26" s="74">
        <v>2091526.14</v>
      </c>
    </row>
    <row r="27" spans="1:7" x14ac:dyDescent="0.3">
      <c r="A27" s="26" t="s">
        <v>74</v>
      </c>
      <c r="B27" s="74">
        <v>70213036.079999968</v>
      </c>
      <c r="C27" s="74">
        <v>3707154.8100000024</v>
      </c>
      <c r="D27" s="74">
        <v>73920190.889999971</v>
      </c>
      <c r="E27" s="74">
        <v>8563918.1000000015</v>
      </c>
      <c r="F27" s="74">
        <v>3427822.5300000012</v>
      </c>
      <c r="G27" s="74">
        <v>65356272.789999969</v>
      </c>
    </row>
    <row r="28" spans="1:7" x14ac:dyDescent="0.3">
      <c r="A28" s="25" t="s">
        <v>75</v>
      </c>
      <c r="B28" s="74">
        <v>1024985846.16</v>
      </c>
      <c r="C28" s="74">
        <v>58905128.99999997</v>
      </c>
      <c r="D28" s="74">
        <v>1083890975.1600001</v>
      </c>
      <c r="E28" s="74">
        <v>154158975.37</v>
      </c>
      <c r="F28" s="74">
        <v>137244393.70999995</v>
      </c>
      <c r="G28" s="74">
        <v>929731999.78999996</v>
      </c>
    </row>
    <row r="29" spans="1:7" x14ac:dyDescent="0.3">
      <c r="A29" s="26" t="s">
        <v>76</v>
      </c>
      <c r="B29" s="74">
        <v>504260516.68000001</v>
      </c>
      <c r="C29" s="74">
        <v>16192766.679999948</v>
      </c>
      <c r="D29" s="74">
        <v>520453283.35999995</v>
      </c>
      <c r="E29" s="74">
        <v>77307498.12999998</v>
      </c>
      <c r="F29" s="74">
        <v>76391911.779999971</v>
      </c>
      <c r="G29" s="74">
        <v>443145785.22999996</v>
      </c>
    </row>
    <row r="30" spans="1:7" x14ac:dyDescent="0.3">
      <c r="A30" s="26" t="s">
        <v>77</v>
      </c>
      <c r="B30" s="74">
        <v>45972800.469999999</v>
      </c>
      <c r="C30" s="74">
        <v>2845613.25</v>
      </c>
      <c r="D30" s="74">
        <v>48818413.719999999</v>
      </c>
      <c r="E30" s="74">
        <v>9776681.5099999998</v>
      </c>
      <c r="F30" s="74">
        <v>9004340.2599999998</v>
      </c>
      <c r="G30" s="74">
        <v>39041732.210000001</v>
      </c>
    </row>
    <row r="31" spans="1:7" x14ac:dyDescent="0.3">
      <c r="A31" s="26" t="s">
        <v>78</v>
      </c>
      <c r="B31" s="74">
        <v>103129171.03999995</v>
      </c>
      <c r="C31" s="74">
        <v>29482358.610000044</v>
      </c>
      <c r="D31" s="74">
        <v>132611529.64999999</v>
      </c>
      <c r="E31" s="74">
        <v>13895177.559999991</v>
      </c>
      <c r="F31" s="74">
        <v>12071320.029999994</v>
      </c>
      <c r="G31" s="74">
        <v>118716352.09</v>
      </c>
    </row>
    <row r="32" spans="1:7" x14ac:dyDescent="0.3">
      <c r="A32" s="26" t="s">
        <v>79</v>
      </c>
      <c r="B32" s="74">
        <v>37625992.039999999</v>
      </c>
      <c r="C32" s="74">
        <v>104007.92000000179</v>
      </c>
      <c r="D32" s="74">
        <v>37729999.960000001</v>
      </c>
      <c r="E32" s="74">
        <v>3509390.43</v>
      </c>
      <c r="F32" s="74">
        <v>3458658.99</v>
      </c>
      <c r="G32" s="74">
        <v>34220609.530000001</v>
      </c>
    </row>
    <row r="33" spans="1:7" x14ac:dyDescent="0.3">
      <c r="A33" s="26" t="s">
        <v>80</v>
      </c>
      <c r="B33" s="74">
        <v>153828068.31</v>
      </c>
      <c r="C33" s="74">
        <v>3635867.4299999774</v>
      </c>
      <c r="D33" s="74">
        <v>157463935.73999998</v>
      </c>
      <c r="E33" s="74">
        <v>18928813.850000005</v>
      </c>
      <c r="F33" s="74">
        <v>15424479.520000003</v>
      </c>
      <c r="G33" s="74">
        <v>138535121.88999999</v>
      </c>
    </row>
    <row r="34" spans="1:7" x14ac:dyDescent="0.3">
      <c r="A34" s="26" t="s">
        <v>81</v>
      </c>
      <c r="B34" s="74">
        <v>91513912.49000001</v>
      </c>
      <c r="C34" s="74">
        <v>1510200.0799999982</v>
      </c>
      <c r="D34" s="74">
        <v>93024112.570000008</v>
      </c>
      <c r="E34" s="74">
        <v>20584267.780000001</v>
      </c>
      <c r="F34" s="74">
        <v>11309964.139999999</v>
      </c>
      <c r="G34" s="74">
        <v>72439844.790000007</v>
      </c>
    </row>
    <row r="35" spans="1:7" x14ac:dyDescent="0.3">
      <c r="A35" s="26" t="s">
        <v>82</v>
      </c>
      <c r="B35" s="74">
        <v>4848377.99</v>
      </c>
      <c r="C35" s="74">
        <v>66767.209999999963</v>
      </c>
      <c r="D35" s="74">
        <v>4915145.2</v>
      </c>
      <c r="E35" s="74">
        <v>503560.43000000005</v>
      </c>
      <c r="F35" s="74">
        <v>390082.46</v>
      </c>
      <c r="G35" s="74">
        <v>4411584.7700000005</v>
      </c>
    </row>
    <row r="36" spans="1:7" x14ac:dyDescent="0.3">
      <c r="A36" s="26" t="s">
        <v>83</v>
      </c>
      <c r="B36" s="74">
        <v>30718479.499999993</v>
      </c>
      <c r="C36" s="74">
        <v>3931958.3700000048</v>
      </c>
      <c r="D36" s="74">
        <v>34650437.869999997</v>
      </c>
      <c r="E36" s="74">
        <v>2357121.91</v>
      </c>
      <c r="F36" s="74">
        <v>1936107.3499999999</v>
      </c>
      <c r="G36" s="74">
        <v>32293315.959999997</v>
      </c>
    </row>
    <row r="37" spans="1:7" x14ac:dyDescent="0.3">
      <c r="A37" s="26" t="s">
        <v>84</v>
      </c>
      <c r="B37" s="74">
        <v>53088527.639999993</v>
      </c>
      <c r="C37" s="74">
        <v>1135589.4499999955</v>
      </c>
      <c r="D37" s="74">
        <v>54224117.089999989</v>
      </c>
      <c r="E37" s="74">
        <v>7296463.7699999996</v>
      </c>
      <c r="F37" s="74">
        <v>7257529.1799999988</v>
      </c>
      <c r="G37" s="74">
        <v>46927653.319999993</v>
      </c>
    </row>
    <row r="38" spans="1:7" x14ac:dyDescent="0.3">
      <c r="A38" s="25" t="s">
        <v>85</v>
      </c>
      <c r="B38" s="74">
        <v>543597716.66999984</v>
      </c>
      <c r="C38" s="74">
        <v>38471688.110000052</v>
      </c>
      <c r="D38" s="74">
        <v>582069404.77999985</v>
      </c>
      <c r="E38" s="74">
        <v>187896323.22999999</v>
      </c>
      <c r="F38" s="74">
        <v>142214808.78</v>
      </c>
      <c r="G38" s="74">
        <v>394173081.54999995</v>
      </c>
    </row>
    <row r="39" spans="1:7" x14ac:dyDescent="0.3">
      <c r="A39" s="26" t="s">
        <v>86</v>
      </c>
      <c r="B39" s="74">
        <v>1050000</v>
      </c>
      <c r="C39" s="74">
        <v>0</v>
      </c>
      <c r="D39" s="74">
        <v>1050000</v>
      </c>
      <c r="E39" s="74">
        <v>1050000</v>
      </c>
      <c r="F39" s="74">
        <v>1050000</v>
      </c>
      <c r="G39" s="74">
        <v>0</v>
      </c>
    </row>
    <row r="40" spans="1:7" x14ac:dyDescent="0.3">
      <c r="A40" s="26" t="s">
        <v>87</v>
      </c>
      <c r="B40" s="74">
        <v>454270052.23999989</v>
      </c>
      <c r="C40" s="74">
        <v>24802942.820000052</v>
      </c>
      <c r="D40" s="74">
        <v>479072995.05999994</v>
      </c>
      <c r="E40" s="74">
        <v>166962981.25</v>
      </c>
      <c r="F40" s="74">
        <v>121866960.33999999</v>
      </c>
      <c r="G40" s="74">
        <v>312110013.80999994</v>
      </c>
    </row>
    <row r="41" spans="1:7" x14ac:dyDescent="0.3">
      <c r="A41" s="26" t="s">
        <v>88</v>
      </c>
      <c r="B41" s="74">
        <v>31804781.270000003</v>
      </c>
      <c r="C41" s="74">
        <v>4284052.0599999949</v>
      </c>
      <c r="D41" s="74">
        <v>36088833.329999998</v>
      </c>
      <c r="E41" s="74">
        <v>11357654.640000001</v>
      </c>
      <c r="F41" s="74">
        <v>11388404.640000001</v>
      </c>
      <c r="G41" s="74">
        <v>24731178.689999998</v>
      </c>
    </row>
    <row r="42" spans="1:7" x14ac:dyDescent="0.3">
      <c r="A42" s="26" t="s">
        <v>89</v>
      </c>
      <c r="B42" s="74">
        <v>55481923.759999998</v>
      </c>
      <c r="C42" s="74">
        <v>9384693.2300000042</v>
      </c>
      <c r="D42" s="74">
        <v>64866616.990000002</v>
      </c>
      <c r="E42" s="74">
        <v>8301845.0999999996</v>
      </c>
      <c r="F42" s="74">
        <v>7685601.5600000005</v>
      </c>
      <c r="G42" s="74">
        <v>56564771.890000001</v>
      </c>
    </row>
    <row r="43" spans="1:7" x14ac:dyDescent="0.3">
      <c r="A43" s="26" t="s">
        <v>90</v>
      </c>
      <c r="B43" s="74">
        <v>990959.4</v>
      </c>
      <c r="C43" s="74">
        <v>0</v>
      </c>
      <c r="D43" s="74">
        <v>990959.4</v>
      </c>
      <c r="E43" s="74">
        <v>223842.24</v>
      </c>
      <c r="F43" s="74">
        <v>223842.24</v>
      </c>
      <c r="G43" s="74">
        <v>767117.16</v>
      </c>
    </row>
    <row r="44" spans="1:7" x14ac:dyDescent="0.3">
      <c r="A44" s="26" t="s">
        <v>91</v>
      </c>
      <c r="B44" s="74">
        <v>0</v>
      </c>
      <c r="C44" s="74">
        <v>0</v>
      </c>
      <c r="D44" s="74">
        <v>0</v>
      </c>
      <c r="E44" s="74">
        <v>0</v>
      </c>
      <c r="F44" s="74">
        <v>0</v>
      </c>
      <c r="G44" s="74">
        <v>0</v>
      </c>
    </row>
    <row r="45" spans="1:7" x14ac:dyDescent="0.3">
      <c r="A45" s="26" t="s">
        <v>92</v>
      </c>
      <c r="B45" s="74">
        <v>0</v>
      </c>
      <c r="C45" s="74">
        <v>0</v>
      </c>
      <c r="D45" s="74">
        <v>0</v>
      </c>
      <c r="E45" s="74">
        <v>0</v>
      </c>
      <c r="F45" s="74">
        <v>0</v>
      </c>
      <c r="G45" s="74">
        <v>0</v>
      </c>
    </row>
    <row r="46" spans="1:7" x14ac:dyDescent="0.3">
      <c r="A46" s="26" t="s">
        <v>93</v>
      </c>
      <c r="B46" s="74">
        <v>0</v>
      </c>
      <c r="C46" s="74">
        <v>0</v>
      </c>
      <c r="D46" s="74">
        <v>0</v>
      </c>
      <c r="E46" s="74">
        <v>0</v>
      </c>
      <c r="F46" s="74">
        <v>0</v>
      </c>
      <c r="G46" s="74">
        <v>0</v>
      </c>
    </row>
    <row r="47" spans="1:7" x14ac:dyDescent="0.3">
      <c r="A47" s="26" t="s">
        <v>94</v>
      </c>
      <c r="B47" s="74">
        <v>0</v>
      </c>
      <c r="C47" s="74">
        <v>0</v>
      </c>
      <c r="D47" s="74">
        <v>0</v>
      </c>
      <c r="E47" s="74">
        <v>0</v>
      </c>
      <c r="F47" s="74">
        <v>0</v>
      </c>
      <c r="G47" s="74">
        <v>0</v>
      </c>
    </row>
    <row r="48" spans="1:7" x14ac:dyDescent="0.3">
      <c r="A48" s="25" t="s">
        <v>95</v>
      </c>
      <c r="B48" s="74">
        <v>97550513.409999996</v>
      </c>
      <c r="C48" s="74">
        <v>109931139.95</v>
      </c>
      <c r="D48" s="74">
        <v>207481653.36000001</v>
      </c>
      <c r="E48" s="74">
        <v>51163699.600000001</v>
      </c>
      <c r="F48" s="74">
        <v>46873200.009999998</v>
      </c>
      <c r="G48" s="74">
        <v>156317953.76000002</v>
      </c>
    </row>
    <row r="49" spans="1:7" x14ac:dyDescent="0.3">
      <c r="A49" s="26" t="s">
        <v>96</v>
      </c>
      <c r="B49" s="74">
        <v>23400865.809999991</v>
      </c>
      <c r="C49" s="74">
        <v>22967042.500000011</v>
      </c>
      <c r="D49" s="74">
        <v>46367908.310000002</v>
      </c>
      <c r="E49" s="74">
        <v>6520131.4400000013</v>
      </c>
      <c r="F49" s="74">
        <v>2355776.6599999988</v>
      </c>
      <c r="G49" s="74">
        <v>39847776.870000005</v>
      </c>
    </row>
    <row r="50" spans="1:7" x14ac:dyDescent="0.3">
      <c r="A50" s="26" t="s">
        <v>97</v>
      </c>
      <c r="B50" s="74">
        <v>2713113</v>
      </c>
      <c r="C50" s="74">
        <v>325536.39000000013</v>
      </c>
      <c r="D50" s="74">
        <v>3038649.39</v>
      </c>
      <c r="E50" s="74">
        <v>33640</v>
      </c>
      <c r="F50" s="74">
        <v>33640</v>
      </c>
      <c r="G50" s="74">
        <v>3005009.39</v>
      </c>
    </row>
    <row r="51" spans="1:7" x14ac:dyDescent="0.3">
      <c r="A51" s="26" t="s">
        <v>98</v>
      </c>
      <c r="B51" s="74">
        <v>364979.20000000001</v>
      </c>
      <c r="C51" s="74">
        <v>279305.99999999994</v>
      </c>
      <c r="D51" s="74">
        <v>644285.19999999995</v>
      </c>
      <c r="E51" s="74">
        <v>0</v>
      </c>
      <c r="F51" s="74">
        <v>0</v>
      </c>
      <c r="G51" s="74">
        <v>644285.19999999995</v>
      </c>
    </row>
    <row r="52" spans="1:7" x14ac:dyDescent="0.3">
      <c r="A52" s="26" t="s">
        <v>99</v>
      </c>
      <c r="B52" s="74">
        <v>34444079.920000002</v>
      </c>
      <c r="C52" s="74">
        <v>40465868.140000001</v>
      </c>
      <c r="D52" s="74">
        <v>74909948.060000002</v>
      </c>
      <c r="E52" s="74">
        <v>32609003.82</v>
      </c>
      <c r="F52" s="74">
        <v>32609003.82</v>
      </c>
      <c r="G52" s="74">
        <v>42300944.240000002</v>
      </c>
    </row>
    <row r="53" spans="1:7" x14ac:dyDescent="0.3">
      <c r="A53" s="26" t="s">
        <v>100</v>
      </c>
      <c r="B53" s="74">
        <v>621638.12</v>
      </c>
      <c r="C53" s="74">
        <v>63029.969999999972</v>
      </c>
      <c r="D53" s="74">
        <v>684668.09</v>
      </c>
      <c r="E53" s="74">
        <v>0</v>
      </c>
      <c r="F53" s="74">
        <v>0</v>
      </c>
      <c r="G53" s="74">
        <v>684668.09</v>
      </c>
    </row>
    <row r="54" spans="1:7" x14ac:dyDescent="0.3">
      <c r="A54" s="26" t="s">
        <v>101</v>
      </c>
      <c r="B54" s="74">
        <v>12575566.74</v>
      </c>
      <c r="C54" s="74">
        <v>32886832.580000006</v>
      </c>
      <c r="D54" s="74">
        <v>45462399.320000008</v>
      </c>
      <c r="E54" s="74">
        <v>1876769.54</v>
      </c>
      <c r="F54" s="74">
        <v>1874779.53</v>
      </c>
      <c r="G54" s="74">
        <v>43585629.780000009</v>
      </c>
    </row>
    <row r="55" spans="1:7" x14ac:dyDescent="0.3">
      <c r="A55" s="26" t="s">
        <v>102</v>
      </c>
      <c r="B55" s="74">
        <v>0</v>
      </c>
      <c r="C55" s="74">
        <v>0</v>
      </c>
      <c r="D55" s="74">
        <v>0</v>
      </c>
      <c r="E55" s="74">
        <v>0</v>
      </c>
      <c r="F55" s="74">
        <v>0</v>
      </c>
      <c r="G55" s="74">
        <v>0</v>
      </c>
    </row>
    <row r="56" spans="1:7" x14ac:dyDescent="0.3">
      <c r="A56" s="26" t="s">
        <v>103</v>
      </c>
      <c r="B56" s="74">
        <v>0</v>
      </c>
      <c r="C56" s="74">
        <v>10000000</v>
      </c>
      <c r="D56" s="74">
        <v>10000000</v>
      </c>
      <c r="E56" s="74">
        <v>10000000</v>
      </c>
      <c r="F56" s="74">
        <v>10000000</v>
      </c>
      <c r="G56" s="74">
        <v>0</v>
      </c>
    </row>
    <row r="57" spans="1:7" x14ac:dyDescent="0.3">
      <c r="A57" s="26" t="s">
        <v>104</v>
      </c>
      <c r="B57" s="74">
        <v>23430270.620000001</v>
      </c>
      <c r="C57" s="74">
        <v>2943524.3699999936</v>
      </c>
      <c r="D57" s="74">
        <v>26373794.989999995</v>
      </c>
      <c r="E57" s="74">
        <v>124154.8</v>
      </c>
      <c r="F57" s="74">
        <v>0</v>
      </c>
      <c r="G57" s="74">
        <v>26249640.189999994</v>
      </c>
    </row>
    <row r="58" spans="1:7" x14ac:dyDescent="0.3">
      <c r="A58" s="25" t="s">
        <v>105</v>
      </c>
      <c r="B58" s="74">
        <v>302179742.09000003</v>
      </c>
      <c r="C58" s="74">
        <v>561042176.38</v>
      </c>
      <c r="D58" s="74">
        <v>863221918.47000003</v>
      </c>
      <c r="E58" s="74">
        <v>95285906.659999996</v>
      </c>
      <c r="F58" s="74">
        <v>80098903.569999993</v>
      </c>
      <c r="G58" s="74">
        <v>767936011.81000006</v>
      </c>
    </row>
    <row r="59" spans="1:7" x14ac:dyDescent="0.3">
      <c r="A59" s="26" t="s">
        <v>106</v>
      </c>
      <c r="B59" s="74">
        <v>271982406</v>
      </c>
      <c r="C59" s="74">
        <v>447066263.35000002</v>
      </c>
      <c r="D59" s="74">
        <v>719048669.35000002</v>
      </c>
      <c r="E59" s="74">
        <v>72348105.599999994</v>
      </c>
      <c r="F59" s="74">
        <v>61299544.759999998</v>
      </c>
      <c r="G59" s="74">
        <v>646700563.75</v>
      </c>
    </row>
    <row r="60" spans="1:7" x14ac:dyDescent="0.3">
      <c r="A60" s="26" t="s">
        <v>107</v>
      </c>
      <c r="B60" s="74">
        <v>29942136.090000004</v>
      </c>
      <c r="C60" s="74">
        <v>112351334.98000005</v>
      </c>
      <c r="D60" s="74">
        <v>142293471.07000005</v>
      </c>
      <c r="E60" s="74">
        <v>21313223.010000002</v>
      </c>
      <c r="F60" s="74">
        <v>17174780.760000002</v>
      </c>
      <c r="G60" s="74">
        <v>120980248.06000005</v>
      </c>
    </row>
    <row r="61" spans="1:7" x14ac:dyDescent="0.3">
      <c r="A61" s="26" t="s">
        <v>108</v>
      </c>
      <c r="B61" s="74">
        <v>255200</v>
      </c>
      <c r="C61" s="74">
        <v>1624578.05</v>
      </c>
      <c r="D61" s="74">
        <v>1879778.05</v>
      </c>
      <c r="E61" s="74">
        <v>1624578.05</v>
      </c>
      <c r="F61" s="74">
        <v>1624578.05</v>
      </c>
      <c r="G61" s="74">
        <v>255200</v>
      </c>
    </row>
    <row r="62" spans="1:7" x14ac:dyDescent="0.3">
      <c r="A62" s="25" t="s">
        <v>109</v>
      </c>
      <c r="B62" s="74">
        <v>26252641</v>
      </c>
      <c r="C62" s="74">
        <v>34397863.18</v>
      </c>
      <c r="D62" s="74">
        <v>60650503.18</v>
      </c>
      <c r="E62" s="74">
        <v>11011727.619999999</v>
      </c>
      <c r="F62" s="74">
        <v>11011727.619999999</v>
      </c>
      <c r="G62" s="74">
        <v>49638775.560000002</v>
      </c>
    </row>
    <row r="63" spans="1:7" x14ac:dyDescent="0.3">
      <c r="A63" s="26" t="s">
        <v>110</v>
      </c>
      <c r="B63" s="74">
        <v>0</v>
      </c>
      <c r="C63" s="74">
        <v>0</v>
      </c>
      <c r="D63" s="74">
        <v>0</v>
      </c>
      <c r="E63" s="74">
        <v>0</v>
      </c>
      <c r="F63" s="74">
        <v>0</v>
      </c>
      <c r="G63" s="74">
        <v>0</v>
      </c>
    </row>
    <row r="64" spans="1:7" x14ac:dyDescent="0.3">
      <c r="A64" s="26" t="s">
        <v>111</v>
      </c>
      <c r="B64" s="74">
        <v>0</v>
      </c>
      <c r="C64" s="74">
        <v>0</v>
      </c>
      <c r="D64" s="74">
        <v>0</v>
      </c>
      <c r="E64" s="74">
        <v>0</v>
      </c>
      <c r="F64" s="74">
        <v>0</v>
      </c>
      <c r="G64" s="74">
        <v>0</v>
      </c>
    </row>
    <row r="65" spans="1:7" x14ac:dyDescent="0.3">
      <c r="A65" s="26" t="s">
        <v>112</v>
      </c>
      <c r="B65" s="74">
        <v>0</v>
      </c>
      <c r="C65" s="74">
        <v>0</v>
      </c>
      <c r="D65" s="74">
        <v>0</v>
      </c>
      <c r="E65" s="74">
        <v>0</v>
      </c>
      <c r="F65" s="74">
        <v>0</v>
      </c>
      <c r="G65" s="74">
        <v>0</v>
      </c>
    </row>
    <row r="66" spans="1:7" x14ac:dyDescent="0.3">
      <c r="A66" s="26" t="s">
        <v>113</v>
      </c>
      <c r="B66" s="74">
        <v>0</v>
      </c>
      <c r="C66" s="74">
        <v>0</v>
      </c>
      <c r="D66" s="74">
        <v>0</v>
      </c>
      <c r="E66" s="74">
        <v>0</v>
      </c>
      <c r="F66" s="74">
        <v>0</v>
      </c>
      <c r="G66" s="74">
        <v>0</v>
      </c>
    </row>
    <row r="67" spans="1:7" x14ac:dyDescent="0.3">
      <c r="A67" s="26" t="s">
        <v>114</v>
      </c>
      <c r="B67" s="74">
        <v>26252641</v>
      </c>
      <c r="C67" s="74">
        <v>398820.5</v>
      </c>
      <c r="D67" s="74">
        <v>26651461.5</v>
      </c>
      <c r="E67" s="74">
        <v>11011727.619999999</v>
      </c>
      <c r="F67" s="74">
        <v>11011727.619999999</v>
      </c>
      <c r="G67" s="74">
        <v>15639733.880000001</v>
      </c>
    </row>
    <row r="68" spans="1:7" x14ac:dyDescent="0.3">
      <c r="A68" s="26" t="s">
        <v>115</v>
      </c>
      <c r="B68" s="74">
        <v>0</v>
      </c>
      <c r="C68" s="74">
        <v>0</v>
      </c>
      <c r="D68" s="74">
        <v>0</v>
      </c>
      <c r="E68" s="74">
        <v>0</v>
      </c>
      <c r="F68" s="74">
        <v>0</v>
      </c>
      <c r="G68" s="74">
        <v>0</v>
      </c>
    </row>
    <row r="69" spans="1:7" x14ac:dyDescent="0.3">
      <c r="A69" s="26" t="s">
        <v>116</v>
      </c>
      <c r="B69" s="74">
        <v>0</v>
      </c>
      <c r="C69" s="74">
        <v>1</v>
      </c>
      <c r="D69" s="74">
        <v>0</v>
      </c>
      <c r="E69" s="74">
        <v>0</v>
      </c>
      <c r="F69" s="74">
        <v>0</v>
      </c>
      <c r="G69" s="74">
        <v>0</v>
      </c>
    </row>
    <row r="70" spans="1:7" x14ac:dyDescent="0.3">
      <c r="A70" s="26" t="s">
        <v>117</v>
      </c>
      <c r="B70" s="74">
        <v>0</v>
      </c>
      <c r="C70" s="74">
        <v>33999041.68</v>
      </c>
      <c r="D70" s="74">
        <v>33999041.68</v>
      </c>
      <c r="E70" s="74">
        <v>0</v>
      </c>
      <c r="F70" s="74">
        <v>0</v>
      </c>
      <c r="G70" s="74">
        <v>33999041.68</v>
      </c>
    </row>
    <row r="71" spans="1:7" x14ac:dyDescent="0.3">
      <c r="A71" s="25" t="s">
        <v>118</v>
      </c>
      <c r="B71" s="74">
        <v>0</v>
      </c>
      <c r="C71" s="74">
        <v>0</v>
      </c>
      <c r="D71" s="74">
        <v>0</v>
      </c>
      <c r="E71" s="74">
        <v>0</v>
      </c>
      <c r="F71" s="74">
        <v>0</v>
      </c>
      <c r="G71" s="74">
        <v>0</v>
      </c>
    </row>
    <row r="72" spans="1:7" x14ac:dyDescent="0.3">
      <c r="A72" s="26" t="s">
        <v>119</v>
      </c>
      <c r="B72" s="74">
        <v>0</v>
      </c>
      <c r="C72" s="74">
        <v>0</v>
      </c>
      <c r="D72" s="74">
        <v>0</v>
      </c>
      <c r="E72" s="74">
        <v>0</v>
      </c>
      <c r="F72" s="74">
        <v>0</v>
      </c>
      <c r="G72" s="74">
        <v>0</v>
      </c>
    </row>
    <row r="73" spans="1:7" x14ac:dyDescent="0.3">
      <c r="A73" s="26" t="s">
        <v>120</v>
      </c>
      <c r="B73" s="74">
        <v>0</v>
      </c>
      <c r="C73" s="74">
        <v>0</v>
      </c>
      <c r="D73" s="74">
        <v>0</v>
      </c>
      <c r="E73" s="74">
        <v>0</v>
      </c>
      <c r="F73" s="74">
        <v>0</v>
      </c>
      <c r="G73" s="74">
        <v>0</v>
      </c>
    </row>
    <row r="74" spans="1:7" x14ac:dyDescent="0.3">
      <c r="A74" s="26" t="s">
        <v>121</v>
      </c>
      <c r="B74" s="74">
        <v>0</v>
      </c>
      <c r="C74" s="74">
        <v>0</v>
      </c>
      <c r="D74" s="74">
        <v>0</v>
      </c>
      <c r="E74" s="74">
        <v>0</v>
      </c>
      <c r="F74" s="74">
        <v>0</v>
      </c>
      <c r="G74" s="74">
        <v>0</v>
      </c>
    </row>
    <row r="75" spans="1:7" x14ac:dyDescent="0.3">
      <c r="A75" s="25" t="s">
        <v>122</v>
      </c>
      <c r="B75" s="74">
        <v>72273583.799999997</v>
      </c>
      <c r="C75" s="74">
        <v>-72273583.799999997</v>
      </c>
      <c r="D75" s="74">
        <v>0</v>
      </c>
      <c r="E75" s="74">
        <v>0</v>
      </c>
      <c r="F75" s="74">
        <v>0</v>
      </c>
      <c r="G75" s="74">
        <v>0</v>
      </c>
    </row>
    <row r="76" spans="1:7" x14ac:dyDescent="0.3">
      <c r="A76" s="26" t="s">
        <v>123</v>
      </c>
      <c r="B76" s="74">
        <v>72173583.840000004</v>
      </c>
      <c r="C76" s="74">
        <v>-72173583.840000004</v>
      </c>
      <c r="D76" s="74">
        <v>0</v>
      </c>
      <c r="E76" s="74">
        <v>0</v>
      </c>
      <c r="F76" s="74">
        <v>0</v>
      </c>
      <c r="G76" s="74">
        <v>0</v>
      </c>
    </row>
    <row r="77" spans="1:7" x14ac:dyDescent="0.3">
      <c r="A77" s="26" t="s">
        <v>124</v>
      </c>
      <c r="B77" s="74">
        <v>0</v>
      </c>
      <c r="C77" s="74">
        <v>0</v>
      </c>
      <c r="D77" s="74">
        <v>0</v>
      </c>
      <c r="E77" s="74">
        <v>0</v>
      </c>
      <c r="F77" s="74">
        <v>0</v>
      </c>
      <c r="G77" s="74">
        <v>0</v>
      </c>
    </row>
    <row r="78" spans="1:7" x14ac:dyDescent="0.3">
      <c r="A78" s="26" t="s">
        <v>125</v>
      </c>
      <c r="B78" s="74">
        <v>0</v>
      </c>
      <c r="C78" s="74">
        <v>0</v>
      </c>
      <c r="D78" s="74">
        <v>0</v>
      </c>
      <c r="E78" s="74">
        <v>0</v>
      </c>
      <c r="F78" s="74">
        <v>0</v>
      </c>
      <c r="G78" s="74">
        <v>0</v>
      </c>
    </row>
    <row r="79" spans="1:7" x14ac:dyDescent="0.3">
      <c r="A79" s="26" t="s">
        <v>126</v>
      </c>
      <c r="B79" s="74">
        <v>99999.96</v>
      </c>
      <c r="C79" s="74">
        <v>-99999.96</v>
      </c>
      <c r="D79" s="74">
        <v>0</v>
      </c>
      <c r="E79" s="74">
        <v>0</v>
      </c>
      <c r="F79" s="74">
        <v>0</v>
      </c>
      <c r="G79" s="74">
        <v>0</v>
      </c>
    </row>
    <row r="80" spans="1:7" x14ac:dyDescent="0.3">
      <c r="A80" s="26" t="s">
        <v>127</v>
      </c>
      <c r="B80" s="74">
        <v>0</v>
      </c>
      <c r="C80" s="74">
        <v>0</v>
      </c>
      <c r="D80" s="74">
        <v>0</v>
      </c>
      <c r="E80" s="74">
        <v>0</v>
      </c>
      <c r="F80" s="74">
        <v>0</v>
      </c>
      <c r="G80" s="74">
        <v>0</v>
      </c>
    </row>
    <row r="81" spans="1:7" x14ac:dyDescent="0.3">
      <c r="A81" s="26" t="s">
        <v>128</v>
      </c>
      <c r="B81" s="74">
        <v>0</v>
      </c>
      <c r="C81" s="74">
        <v>0</v>
      </c>
      <c r="D81" s="74">
        <v>0</v>
      </c>
      <c r="E81" s="74">
        <v>0</v>
      </c>
      <c r="F81" s="74">
        <v>0</v>
      </c>
      <c r="G81" s="74">
        <v>0</v>
      </c>
    </row>
    <row r="82" spans="1:7" x14ac:dyDescent="0.3">
      <c r="A82" s="26" t="s">
        <v>129</v>
      </c>
      <c r="B82" s="74">
        <v>0</v>
      </c>
      <c r="C82" s="74">
        <v>0</v>
      </c>
      <c r="D82" s="74">
        <v>0</v>
      </c>
      <c r="E82" s="74">
        <v>0</v>
      </c>
      <c r="F82" s="74">
        <v>0</v>
      </c>
      <c r="G82" s="74">
        <v>0</v>
      </c>
    </row>
    <row r="83" spans="1:7" x14ac:dyDescent="0.3">
      <c r="A83" s="27"/>
      <c r="B83" s="75"/>
      <c r="C83" s="75"/>
      <c r="D83" s="75"/>
      <c r="E83" s="75"/>
      <c r="F83" s="75"/>
      <c r="G83" s="75"/>
    </row>
    <row r="84" spans="1:7" x14ac:dyDescent="0.3">
      <c r="A84" s="28" t="s">
        <v>130</v>
      </c>
      <c r="B84" s="73">
        <v>1085346824.3400002</v>
      </c>
      <c r="C84" s="73">
        <v>761819987.49000001</v>
      </c>
      <c r="D84" s="73">
        <v>1847166811.8299999</v>
      </c>
      <c r="E84" s="73">
        <v>276192726.88999999</v>
      </c>
      <c r="F84" s="73">
        <v>220557809.73000002</v>
      </c>
      <c r="G84" s="73">
        <v>1570974084.9400001</v>
      </c>
    </row>
    <row r="85" spans="1:7" x14ac:dyDescent="0.3">
      <c r="A85" s="25" t="s">
        <v>57</v>
      </c>
      <c r="B85" s="74">
        <v>350000000.16000003</v>
      </c>
      <c r="C85" s="74">
        <v>19655576.840000022</v>
      </c>
      <c r="D85" s="74">
        <v>369655577</v>
      </c>
      <c r="E85" s="74">
        <v>116501180.84999999</v>
      </c>
      <c r="F85" s="74">
        <v>110606769.20000002</v>
      </c>
      <c r="G85" s="74">
        <v>253154396.15000001</v>
      </c>
    </row>
    <row r="86" spans="1:7" x14ac:dyDescent="0.3">
      <c r="A86" s="26" t="s">
        <v>58</v>
      </c>
      <c r="B86" s="74">
        <v>135067867.19999999</v>
      </c>
      <c r="C86" s="74">
        <v>28321903.26000002</v>
      </c>
      <c r="D86" s="74">
        <v>163389770.46000001</v>
      </c>
      <c r="E86" s="74">
        <v>54506307.189999998</v>
      </c>
      <c r="F86" s="74">
        <v>54506307.189999998</v>
      </c>
      <c r="G86" s="74">
        <v>108883463.27000001</v>
      </c>
    </row>
    <row r="87" spans="1:7" x14ac:dyDescent="0.3">
      <c r="A87" s="26" t="s">
        <v>59</v>
      </c>
      <c r="B87" s="74">
        <v>0</v>
      </c>
      <c r="C87" s="74">
        <v>0</v>
      </c>
      <c r="D87" s="74">
        <v>0</v>
      </c>
      <c r="E87" s="74">
        <v>0</v>
      </c>
      <c r="F87" s="74">
        <v>0</v>
      </c>
      <c r="G87" s="74">
        <v>0</v>
      </c>
    </row>
    <row r="88" spans="1:7" x14ac:dyDescent="0.3">
      <c r="A88" s="26" t="s">
        <v>60</v>
      </c>
      <c r="B88" s="74">
        <v>37614093.359999999</v>
      </c>
      <c r="C88" s="74">
        <v>-21564779.16</v>
      </c>
      <c r="D88" s="74">
        <v>16049314.199999999</v>
      </c>
      <c r="E88" s="74">
        <v>8805248.3100000005</v>
      </c>
      <c r="F88" s="74">
        <v>8805248.3100000005</v>
      </c>
      <c r="G88" s="74">
        <v>7244065.8899999987</v>
      </c>
    </row>
    <row r="89" spans="1:7" x14ac:dyDescent="0.3">
      <c r="A89" s="26" t="s">
        <v>61</v>
      </c>
      <c r="B89" s="74">
        <v>133365361.56</v>
      </c>
      <c r="C89" s="74">
        <v>-3575659.3599999994</v>
      </c>
      <c r="D89" s="74">
        <v>129789702.2</v>
      </c>
      <c r="E89" s="74">
        <v>23337319.800000001</v>
      </c>
      <c r="F89" s="74">
        <v>17442908.149999999</v>
      </c>
      <c r="G89" s="74">
        <v>106452382.40000001</v>
      </c>
    </row>
    <row r="90" spans="1:7" x14ac:dyDescent="0.3">
      <c r="A90" s="26" t="s">
        <v>62</v>
      </c>
      <c r="B90" s="74">
        <v>43952678.039999999</v>
      </c>
      <c r="C90" s="74">
        <v>16474112.100000001</v>
      </c>
      <c r="D90" s="74">
        <v>60426790.140000001</v>
      </c>
      <c r="E90" s="74">
        <v>29852305.550000004</v>
      </c>
      <c r="F90" s="74">
        <v>29852305.550000004</v>
      </c>
      <c r="G90" s="74">
        <v>30574484.589999996</v>
      </c>
    </row>
    <row r="91" spans="1:7" x14ac:dyDescent="0.3">
      <c r="A91" s="26" t="s">
        <v>63</v>
      </c>
      <c r="B91" s="74">
        <v>0</v>
      </c>
      <c r="C91" s="74">
        <v>0</v>
      </c>
      <c r="D91" s="74">
        <v>0</v>
      </c>
      <c r="E91" s="74">
        <v>0</v>
      </c>
      <c r="F91" s="74">
        <v>0</v>
      </c>
      <c r="G91" s="74">
        <v>0</v>
      </c>
    </row>
    <row r="92" spans="1:7" x14ac:dyDescent="0.3">
      <c r="A92" s="26" t="s">
        <v>64</v>
      </c>
      <c r="B92" s="74">
        <v>0</v>
      </c>
      <c r="C92" s="74">
        <v>0</v>
      </c>
      <c r="D92" s="74">
        <v>0</v>
      </c>
      <c r="E92" s="74">
        <v>0</v>
      </c>
      <c r="F92" s="74">
        <v>0</v>
      </c>
      <c r="G92" s="74">
        <v>0</v>
      </c>
    </row>
    <row r="93" spans="1:7" x14ac:dyDescent="0.3">
      <c r="A93" s="25" t="s">
        <v>65</v>
      </c>
      <c r="B93" s="74">
        <v>0</v>
      </c>
      <c r="C93" s="74">
        <v>3932035.36</v>
      </c>
      <c r="D93" s="74">
        <v>3932035.36</v>
      </c>
      <c r="E93" s="74">
        <v>0</v>
      </c>
      <c r="F93" s="74">
        <v>0</v>
      </c>
      <c r="G93" s="74">
        <v>3932035.36</v>
      </c>
    </row>
    <row r="94" spans="1:7" x14ac:dyDescent="0.3">
      <c r="A94" s="26" t="s">
        <v>66</v>
      </c>
      <c r="B94" s="74">
        <v>0</v>
      </c>
      <c r="C94" s="74">
        <v>0</v>
      </c>
      <c r="D94" s="74">
        <v>0</v>
      </c>
      <c r="E94" s="74">
        <v>0</v>
      </c>
      <c r="F94" s="74">
        <v>0</v>
      </c>
      <c r="G94" s="74">
        <v>0</v>
      </c>
    </row>
    <row r="95" spans="1:7" x14ac:dyDescent="0.3">
      <c r="A95" s="26" t="s">
        <v>67</v>
      </c>
      <c r="B95" s="74">
        <v>0</v>
      </c>
      <c r="C95" s="74">
        <v>0</v>
      </c>
      <c r="D95" s="74">
        <v>0</v>
      </c>
      <c r="E95" s="74">
        <v>0</v>
      </c>
      <c r="F95" s="74">
        <v>0</v>
      </c>
      <c r="G95" s="74">
        <v>0</v>
      </c>
    </row>
    <row r="96" spans="1:7" x14ac:dyDescent="0.3">
      <c r="A96" s="26" t="s">
        <v>68</v>
      </c>
      <c r="B96" s="74">
        <v>0</v>
      </c>
      <c r="C96" s="74">
        <v>0</v>
      </c>
      <c r="D96" s="74">
        <v>0</v>
      </c>
      <c r="E96" s="74">
        <v>0</v>
      </c>
      <c r="F96" s="74">
        <v>0</v>
      </c>
      <c r="G96" s="74">
        <v>0</v>
      </c>
    </row>
    <row r="97" spans="1:7" x14ac:dyDescent="0.3">
      <c r="A97" s="26" t="s">
        <v>69</v>
      </c>
      <c r="B97" s="74">
        <v>0</v>
      </c>
      <c r="C97" s="74">
        <v>0</v>
      </c>
      <c r="D97" s="74">
        <v>0</v>
      </c>
      <c r="E97" s="74">
        <v>0</v>
      </c>
      <c r="F97" s="74">
        <v>0</v>
      </c>
      <c r="G97" s="74">
        <v>0</v>
      </c>
    </row>
    <row r="98" spans="1:7" x14ac:dyDescent="0.3">
      <c r="A98" s="29" t="s">
        <v>70</v>
      </c>
      <c r="B98" s="74">
        <v>0</v>
      </c>
      <c r="C98" s="74">
        <v>0</v>
      </c>
      <c r="D98" s="74">
        <v>0</v>
      </c>
      <c r="E98" s="74">
        <v>0</v>
      </c>
      <c r="F98" s="74">
        <v>0</v>
      </c>
      <c r="G98" s="74">
        <v>0</v>
      </c>
    </row>
    <row r="99" spans="1:7" x14ac:dyDescent="0.3">
      <c r="A99" s="26" t="s">
        <v>71</v>
      </c>
      <c r="B99" s="74">
        <v>0</v>
      </c>
      <c r="C99" s="74">
        <v>0</v>
      </c>
      <c r="D99" s="74">
        <v>0</v>
      </c>
      <c r="E99" s="74">
        <v>0</v>
      </c>
      <c r="F99" s="74">
        <v>0</v>
      </c>
      <c r="G99" s="74">
        <v>0</v>
      </c>
    </row>
    <row r="100" spans="1:7" x14ac:dyDescent="0.3">
      <c r="A100" s="26" t="s">
        <v>72</v>
      </c>
      <c r="B100" s="74">
        <v>0</v>
      </c>
      <c r="C100" s="74">
        <v>1098036</v>
      </c>
      <c r="D100" s="74">
        <v>1098036</v>
      </c>
      <c r="E100" s="74">
        <v>0</v>
      </c>
      <c r="F100" s="74">
        <v>0</v>
      </c>
      <c r="G100" s="74">
        <v>1098036</v>
      </c>
    </row>
    <row r="101" spans="1:7" x14ac:dyDescent="0.3">
      <c r="A101" s="26" t="s">
        <v>73</v>
      </c>
      <c r="B101" s="74">
        <v>0</v>
      </c>
      <c r="C101" s="74">
        <v>2683999.36</v>
      </c>
      <c r="D101" s="74">
        <v>2683999.36</v>
      </c>
      <c r="E101" s="74">
        <v>0</v>
      </c>
      <c r="F101" s="74">
        <v>0</v>
      </c>
      <c r="G101" s="74">
        <v>2683999.36</v>
      </c>
    </row>
    <row r="102" spans="1:7" x14ac:dyDescent="0.3">
      <c r="A102" s="26" t="s">
        <v>74</v>
      </c>
      <c r="B102" s="74">
        <v>0</v>
      </c>
      <c r="C102" s="74">
        <v>150000</v>
      </c>
      <c r="D102" s="74">
        <v>150000</v>
      </c>
      <c r="E102" s="74">
        <v>0</v>
      </c>
      <c r="F102" s="74">
        <v>0</v>
      </c>
      <c r="G102" s="74">
        <v>150000</v>
      </c>
    </row>
    <row r="103" spans="1:7" x14ac:dyDescent="0.3">
      <c r="A103" s="25" t="s">
        <v>75</v>
      </c>
      <c r="B103" s="74">
        <v>312879740.24000001</v>
      </c>
      <c r="C103" s="74">
        <v>-79519545.800000012</v>
      </c>
      <c r="D103" s="74">
        <v>233360194.44</v>
      </c>
      <c r="E103" s="74">
        <v>31226249.43</v>
      </c>
      <c r="F103" s="74">
        <v>22322031.82</v>
      </c>
      <c r="G103" s="74">
        <v>202133945.00999999</v>
      </c>
    </row>
    <row r="104" spans="1:7" x14ac:dyDescent="0.3">
      <c r="A104" s="26" t="s">
        <v>76</v>
      </c>
      <c r="B104" s="74">
        <v>0</v>
      </c>
      <c r="C104" s="74">
        <v>0</v>
      </c>
      <c r="D104" s="74">
        <v>0</v>
      </c>
      <c r="E104" s="74">
        <v>0</v>
      </c>
      <c r="F104" s="74">
        <v>0</v>
      </c>
      <c r="G104" s="74">
        <v>0</v>
      </c>
    </row>
    <row r="105" spans="1:7" x14ac:dyDescent="0.3">
      <c r="A105" s="26" t="s">
        <v>77</v>
      </c>
      <c r="B105" s="74">
        <v>0</v>
      </c>
      <c r="C105" s="74">
        <v>0</v>
      </c>
      <c r="D105" s="74">
        <v>0</v>
      </c>
      <c r="E105" s="74">
        <v>0</v>
      </c>
      <c r="F105" s="74">
        <v>0</v>
      </c>
      <c r="G105" s="74">
        <v>0</v>
      </c>
    </row>
    <row r="106" spans="1:7" x14ac:dyDescent="0.3">
      <c r="A106" s="26" t="s">
        <v>78</v>
      </c>
      <c r="B106" s="74">
        <v>0</v>
      </c>
      <c r="C106" s="74">
        <v>0</v>
      </c>
      <c r="D106" s="74">
        <v>0</v>
      </c>
      <c r="E106" s="74">
        <v>0</v>
      </c>
      <c r="F106" s="74">
        <v>0</v>
      </c>
      <c r="G106" s="74">
        <v>0</v>
      </c>
    </row>
    <row r="107" spans="1:7" x14ac:dyDescent="0.3">
      <c r="A107" s="26" t="s">
        <v>79</v>
      </c>
      <c r="B107" s="74">
        <v>0</v>
      </c>
      <c r="C107" s="74">
        <v>0</v>
      </c>
      <c r="D107" s="74">
        <v>0</v>
      </c>
      <c r="E107" s="74">
        <v>0</v>
      </c>
      <c r="F107" s="74">
        <v>0</v>
      </c>
      <c r="G107" s="74">
        <v>0</v>
      </c>
    </row>
    <row r="108" spans="1:7" x14ac:dyDescent="0.3">
      <c r="A108" s="26" t="s">
        <v>80</v>
      </c>
      <c r="B108" s="74">
        <v>312879740.24000001</v>
      </c>
      <c r="C108" s="74">
        <v>-81471576.400000006</v>
      </c>
      <c r="D108" s="74">
        <v>231408163.84</v>
      </c>
      <c r="E108" s="74">
        <v>31203712.43</v>
      </c>
      <c r="F108" s="74">
        <v>22299494.82</v>
      </c>
      <c r="G108" s="74">
        <v>200204451.41</v>
      </c>
    </row>
    <row r="109" spans="1:7" x14ac:dyDescent="0.3">
      <c r="A109" s="26" t="s">
        <v>81</v>
      </c>
      <c r="B109" s="74">
        <v>0</v>
      </c>
      <c r="C109" s="74">
        <v>1792124.6</v>
      </c>
      <c r="D109" s="74">
        <v>1792124.6</v>
      </c>
      <c r="E109" s="74">
        <v>0</v>
      </c>
      <c r="F109" s="74">
        <v>0</v>
      </c>
      <c r="G109" s="74">
        <v>1792124.6</v>
      </c>
    </row>
    <row r="110" spans="1:7" x14ac:dyDescent="0.3">
      <c r="A110" s="26" t="s">
        <v>82</v>
      </c>
      <c r="B110" s="74">
        <v>0</v>
      </c>
      <c r="C110" s="74">
        <v>0</v>
      </c>
      <c r="D110" s="74">
        <v>0</v>
      </c>
      <c r="E110" s="74">
        <v>0</v>
      </c>
      <c r="F110" s="74">
        <v>0</v>
      </c>
      <c r="G110" s="74">
        <v>0</v>
      </c>
    </row>
    <row r="111" spans="1:7" x14ac:dyDescent="0.3">
      <c r="A111" s="26" t="s">
        <v>83</v>
      </c>
      <c r="B111" s="74">
        <v>0</v>
      </c>
      <c r="C111" s="74">
        <v>159906</v>
      </c>
      <c r="D111" s="74">
        <v>159906</v>
      </c>
      <c r="E111" s="74">
        <v>22537</v>
      </c>
      <c r="F111" s="74">
        <v>22537</v>
      </c>
      <c r="G111" s="74">
        <v>137369</v>
      </c>
    </row>
    <row r="112" spans="1:7" x14ac:dyDescent="0.3">
      <c r="A112" s="26" t="s">
        <v>84</v>
      </c>
      <c r="B112" s="74">
        <v>0</v>
      </c>
      <c r="C112" s="74">
        <v>0</v>
      </c>
      <c r="D112" s="74">
        <v>0</v>
      </c>
      <c r="E112" s="74">
        <v>0</v>
      </c>
      <c r="F112" s="74">
        <v>0</v>
      </c>
      <c r="G112" s="74">
        <v>0</v>
      </c>
    </row>
    <row r="113" spans="1:7" x14ac:dyDescent="0.3">
      <c r="A113" s="25" t="s">
        <v>85</v>
      </c>
      <c r="B113" s="74">
        <v>106674798.90000001</v>
      </c>
      <c r="C113" s="74">
        <v>130629139.84000002</v>
      </c>
      <c r="D113" s="74">
        <v>237303938.74000004</v>
      </c>
      <c r="E113" s="74">
        <v>29222049.439999998</v>
      </c>
      <c r="F113" s="74">
        <v>20414526.93</v>
      </c>
      <c r="G113" s="74">
        <v>208081889.30000004</v>
      </c>
    </row>
    <row r="114" spans="1:7" x14ac:dyDescent="0.3">
      <c r="A114" s="26" t="s">
        <v>86</v>
      </c>
      <c r="B114" s="74">
        <v>25000000</v>
      </c>
      <c r="C114" s="74">
        <v>0</v>
      </c>
      <c r="D114" s="74">
        <v>25000000</v>
      </c>
      <c r="E114" s="74">
        <v>0</v>
      </c>
      <c r="F114" s="74">
        <v>0</v>
      </c>
      <c r="G114" s="74">
        <v>25000000</v>
      </c>
    </row>
    <row r="115" spans="1:7" x14ac:dyDescent="0.3">
      <c r="A115" s="26" t="s">
        <v>87</v>
      </c>
      <c r="B115" s="74">
        <v>81674798.900000006</v>
      </c>
      <c r="C115" s="74">
        <v>126657106.01000002</v>
      </c>
      <c r="D115" s="74">
        <v>208331904.91000003</v>
      </c>
      <c r="E115" s="74">
        <v>27429481.439999998</v>
      </c>
      <c r="F115" s="74">
        <v>18621958.93</v>
      </c>
      <c r="G115" s="74">
        <v>180902423.47000003</v>
      </c>
    </row>
    <row r="116" spans="1:7" x14ac:dyDescent="0.3">
      <c r="A116" s="26" t="s">
        <v>88</v>
      </c>
      <c r="B116" s="74">
        <v>0</v>
      </c>
      <c r="C116" s="74">
        <v>431465.83</v>
      </c>
      <c r="D116" s="74">
        <v>431465.83</v>
      </c>
      <c r="E116" s="74">
        <v>0</v>
      </c>
      <c r="F116" s="74">
        <v>0</v>
      </c>
      <c r="G116" s="74">
        <v>431465.83</v>
      </c>
    </row>
    <row r="117" spans="1:7" x14ac:dyDescent="0.3">
      <c r="A117" s="26" t="s">
        <v>89</v>
      </c>
      <c r="B117" s="74">
        <v>0</v>
      </c>
      <c r="C117" s="74">
        <v>3540568</v>
      </c>
      <c r="D117" s="74">
        <v>3540568</v>
      </c>
      <c r="E117" s="74">
        <v>1792568</v>
      </c>
      <c r="F117" s="74">
        <v>1792568</v>
      </c>
      <c r="G117" s="74">
        <v>1748000</v>
      </c>
    </row>
    <row r="118" spans="1:7" x14ac:dyDescent="0.3">
      <c r="A118" s="26" t="s">
        <v>90</v>
      </c>
      <c r="B118" s="74">
        <v>0</v>
      </c>
      <c r="C118" s="74">
        <v>0</v>
      </c>
      <c r="D118" s="74">
        <v>0</v>
      </c>
      <c r="E118" s="74">
        <v>0</v>
      </c>
      <c r="F118" s="74">
        <v>0</v>
      </c>
      <c r="G118" s="74">
        <v>0</v>
      </c>
    </row>
    <row r="119" spans="1:7" x14ac:dyDescent="0.3">
      <c r="A119" s="26" t="s">
        <v>91</v>
      </c>
      <c r="B119" s="74">
        <v>0</v>
      </c>
      <c r="C119" s="74">
        <v>0</v>
      </c>
      <c r="D119" s="74">
        <v>0</v>
      </c>
      <c r="E119" s="74">
        <v>0</v>
      </c>
      <c r="F119" s="74">
        <v>0</v>
      </c>
      <c r="G119" s="74">
        <v>0</v>
      </c>
    </row>
    <row r="120" spans="1:7" x14ac:dyDescent="0.3">
      <c r="A120" s="26" t="s">
        <v>92</v>
      </c>
      <c r="B120" s="74">
        <v>0</v>
      </c>
      <c r="C120" s="74">
        <v>0</v>
      </c>
      <c r="D120" s="74">
        <v>0</v>
      </c>
      <c r="E120" s="74">
        <v>0</v>
      </c>
      <c r="F120" s="74">
        <v>0</v>
      </c>
      <c r="G120" s="74">
        <v>0</v>
      </c>
    </row>
    <row r="121" spans="1:7" x14ac:dyDescent="0.3">
      <c r="A121" s="26" t="s">
        <v>93</v>
      </c>
      <c r="B121" s="74">
        <v>0</v>
      </c>
      <c r="C121" s="74">
        <v>0</v>
      </c>
      <c r="D121" s="74">
        <v>0</v>
      </c>
      <c r="E121" s="74">
        <v>0</v>
      </c>
      <c r="F121" s="74">
        <v>0</v>
      </c>
      <c r="G121" s="74">
        <v>0</v>
      </c>
    </row>
    <row r="122" spans="1:7" x14ac:dyDescent="0.3">
      <c r="A122" s="26" t="s">
        <v>94</v>
      </c>
      <c r="B122" s="74">
        <v>0</v>
      </c>
      <c r="C122" s="74">
        <v>0</v>
      </c>
      <c r="D122" s="74">
        <v>0</v>
      </c>
      <c r="E122" s="74">
        <v>0</v>
      </c>
      <c r="F122" s="74">
        <v>0</v>
      </c>
      <c r="G122" s="74">
        <v>0</v>
      </c>
    </row>
    <row r="123" spans="1:7" x14ac:dyDescent="0.3">
      <c r="A123" s="25" t="s">
        <v>95</v>
      </c>
      <c r="B123" s="74">
        <v>11076113.4</v>
      </c>
      <c r="C123" s="74">
        <v>15348721.43</v>
      </c>
      <c r="D123" s="74">
        <v>26424834.829999998</v>
      </c>
      <c r="E123" s="74">
        <v>0</v>
      </c>
      <c r="F123" s="74">
        <v>0</v>
      </c>
      <c r="G123" s="74">
        <v>26424834.829999998</v>
      </c>
    </row>
    <row r="124" spans="1:7" x14ac:dyDescent="0.3">
      <c r="A124" s="26" t="s">
        <v>96</v>
      </c>
      <c r="B124" s="74">
        <v>4876113.4000000004</v>
      </c>
      <c r="C124" s="74">
        <v>3362065</v>
      </c>
      <c r="D124" s="74">
        <v>8238178.4000000004</v>
      </c>
      <c r="E124" s="74">
        <v>0</v>
      </c>
      <c r="F124" s="74">
        <v>0</v>
      </c>
      <c r="G124" s="74">
        <v>8238178.4000000004</v>
      </c>
    </row>
    <row r="125" spans="1:7" x14ac:dyDescent="0.3">
      <c r="A125" s="26" t="s">
        <v>97</v>
      </c>
      <c r="B125" s="74">
        <v>0</v>
      </c>
      <c r="C125" s="74">
        <v>1989333</v>
      </c>
      <c r="D125" s="74">
        <v>1989333</v>
      </c>
      <c r="E125" s="74">
        <v>0</v>
      </c>
      <c r="F125" s="74">
        <v>0</v>
      </c>
      <c r="G125" s="74">
        <v>1989333</v>
      </c>
    </row>
    <row r="126" spans="1:7" x14ac:dyDescent="0.3">
      <c r="A126" s="26" t="s">
        <v>98</v>
      </c>
      <c r="B126" s="74">
        <v>0</v>
      </c>
      <c r="C126" s="74">
        <v>0</v>
      </c>
      <c r="D126" s="74">
        <v>0</v>
      </c>
      <c r="E126" s="74">
        <v>0</v>
      </c>
      <c r="F126" s="74">
        <v>0</v>
      </c>
      <c r="G126" s="74">
        <v>0</v>
      </c>
    </row>
    <row r="127" spans="1:7" x14ac:dyDescent="0.3">
      <c r="A127" s="26" t="s">
        <v>99</v>
      </c>
      <c r="B127" s="74">
        <v>0</v>
      </c>
      <c r="C127" s="74">
        <v>3425722.44</v>
      </c>
      <c r="D127" s="74">
        <v>3425722.44</v>
      </c>
      <c r="E127" s="74">
        <v>0</v>
      </c>
      <c r="F127" s="74">
        <v>0</v>
      </c>
      <c r="G127" s="74">
        <v>3425722.44</v>
      </c>
    </row>
    <row r="128" spans="1:7" x14ac:dyDescent="0.3">
      <c r="A128" s="26" t="s">
        <v>100</v>
      </c>
      <c r="B128" s="74">
        <v>0</v>
      </c>
      <c r="C128" s="74">
        <v>3371600</v>
      </c>
      <c r="D128" s="74">
        <v>3371600</v>
      </c>
      <c r="E128" s="74">
        <v>0</v>
      </c>
      <c r="F128" s="74">
        <v>0</v>
      </c>
      <c r="G128" s="74">
        <v>3371600</v>
      </c>
    </row>
    <row r="129" spans="1:7" x14ac:dyDescent="0.3">
      <c r="A129" s="26" t="s">
        <v>101</v>
      </c>
      <c r="B129" s="74">
        <v>6200000</v>
      </c>
      <c r="C129" s="74">
        <v>3200000.99</v>
      </c>
      <c r="D129" s="74">
        <v>9400000.9900000002</v>
      </c>
      <c r="E129" s="74">
        <v>0</v>
      </c>
      <c r="F129" s="74">
        <v>0</v>
      </c>
      <c r="G129" s="74">
        <v>9400000.9900000002</v>
      </c>
    </row>
    <row r="130" spans="1:7" x14ac:dyDescent="0.3">
      <c r="A130" s="26" t="s">
        <v>102</v>
      </c>
      <c r="B130" s="74">
        <v>0</v>
      </c>
      <c r="C130" s="74">
        <v>0</v>
      </c>
      <c r="D130" s="74">
        <v>0</v>
      </c>
      <c r="E130" s="74">
        <v>0</v>
      </c>
      <c r="F130" s="74">
        <v>0</v>
      </c>
      <c r="G130" s="74">
        <v>0</v>
      </c>
    </row>
    <row r="131" spans="1:7" x14ac:dyDescent="0.3">
      <c r="A131" s="26" t="s">
        <v>103</v>
      </c>
      <c r="B131" s="74">
        <v>0</v>
      </c>
      <c r="C131" s="74">
        <v>0</v>
      </c>
      <c r="D131" s="74">
        <v>0</v>
      </c>
      <c r="E131" s="74">
        <v>0</v>
      </c>
      <c r="F131" s="74">
        <v>0</v>
      </c>
      <c r="G131" s="74">
        <v>0</v>
      </c>
    </row>
    <row r="132" spans="1:7" x14ac:dyDescent="0.3">
      <c r="A132" s="26" t="s">
        <v>104</v>
      </c>
      <c r="B132" s="74">
        <v>0</v>
      </c>
      <c r="C132" s="74">
        <v>0</v>
      </c>
      <c r="D132" s="74">
        <v>0</v>
      </c>
      <c r="E132" s="74">
        <v>0</v>
      </c>
      <c r="F132" s="74">
        <v>0</v>
      </c>
      <c r="G132" s="74">
        <v>0</v>
      </c>
    </row>
    <row r="133" spans="1:7" x14ac:dyDescent="0.3">
      <c r="A133" s="25" t="s">
        <v>105</v>
      </c>
      <c r="B133" s="74">
        <v>184507863.88000003</v>
      </c>
      <c r="C133" s="74">
        <v>599500476.01999998</v>
      </c>
      <c r="D133" s="74">
        <v>784008339.89999998</v>
      </c>
      <c r="E133" s="74">
        <v>53570729.68</v>
      </c>
      <c r="F133" s="74">
        <v>21541964.289999999</v>
      </c>
      <c r="G133" s="74">
        <v>730437610.22000003</v>
      </c>
    </row>
    <row r="134" spans="1:7" x14ac:dyDescent="0.3">
      <c r="A134" s="26" t="s">
        <v>106</v>
      </c>
      <c r="B134" s="74">
        <v>184507863.88000003</v>
      </c>
      <c r="C134" s="74">
        <v>390771653.36000001</v>
      </c>
      <c r="D134" s="74">
        <v>575279517.24000001</v>
      </c>
      <c r="E134" s="74">
        <v>30947624.620000001</v>
      </c>
      <c r="F134" s="74">
        <v>19427692.649999999</v>
      </c>
      <c r="G134" s="74">
        <v>544331892.62</v>
      </c>
    </row>
    <row r="135" spans="1:7" x14ac:dyDescent="0.3">
      <c r="A135" s="26" t="s">
        <v>107</v>
      </c>
      <c r="B135" s="74">
        <v>0</v>
      </c>
      <c r="C135" s="74">
        <v>208728822.66</v>
      </c>
      <c r="D135" s="74">
        <v>208728822.66</v>
      </c>
      <c r="E135" s="74">
        <v>22623105.059999999</v>
      </c>
      <c r="F135" s="74">
        <v>2114271.64</v>
      </c>
      <c r="G135" s="74">
        <v>186105717.59999999</v>
      </c>
    </row>
    <row r="136" spans="1:7" x14ac:dyDescent="0.3">
      <c r="A136" s="26" t="s">
        <v>108</v>
      </c>
      <c r="B136" s="74">
        <v>0</v>
      </c>
      <c r="C136" s="74">
        <v>0</v>
      </c>
      <c r="D136" s="74">
        <v>0</v>
      </c>
      <c r="E136" s="74">
        <v>0</v>
      </c>
      <c r="F136" s="74">
        <v>0</v>
      </c>
      <c r="G136" s="74">
        <v>0</v>
      </c>
    </row>
    <row r="137" spans="1:7" x14ac:dyDescent="0.3">
      <c r="A137" s="25" t="s">
        <v>109</v>
      </c>
      <c r="B137" s="74">
        <v>0</v>
      </c>
      <c r="C137" s="74">
        <v>0</v>
      </c>
      <c r="D137" s="74">
        <v>0</v>
      </c>
      <c r="E137" s="74">
        <v>0</v>
      </c>
      <c r="F137" s="74">
        <v>0</v>
      </c>
      <c r="G137" s="74">
        <v>0</v>
      </c>
    </row>
    <row r="138" spans="1:7" x14ac:dyDescent="0.3">
      <c r="A138" s="26" t="s">
        <v>110</v>
      </c>
      <c r="B138" s="74">
        <v>0</v>
      </c>
      <c r="C138" s="74">
        <v>0</v>
      </c>
      <c r="D138" s="74">
        <v>0</v>
      </c>
      <c r="E138" s="74">
        <v>0</v>
      </c>
      <c r="F138" s="74">
        <v>0</v>
      </c>
      <c r="G138" s="74">
        <v>0</v>
      </c>
    </row>
    <row r="139" spans="1:7" x14ac:dyDescent="0.3">
      <c r="A139" s="26" t="s">
        <v>111</v>
      </c>
      <c r="B139" s="74">
        <v>0</v>
      </c>
      <c r="C139" s="74">
        <v>0</v>
      </c>
      <c r="D139" s="74">
        <v>0</v>
      </c>
      <c r="E139" s="74">
        <v>0</v>
      </c>
      <c r="F139" s="74">
        <v>0</v>
      </c>
      <c r="G139" s="74">
        <v>0</v>
      </c>
    </row>
    <row r="140" spans="1:7" x14ac:dyDescent="0.3">
      <c r="A140" s="26" t="s">
        <v>112</v>
      </c>
      <c r="B140" s="74">
        <v>0</v>
      </c>
      <c r="C140" s="74">
        <v>0</v>
      </c>
      <c r="D140" s="74">
        <v>0</v>
      </c>
      <c r="E140" s="74">
        <v>0</v>
      </c>
      <c r="F140" s="74">
        <v>0</v>
      </c>
      <c r="G140" s="74">
        <v>0</v>
      </c>
    </row>
    <row r="141" spans="1:7" x14ac:dyDescent="0.3">
      <c r="A141" s="26" t="s">
        <v>113</v>
      </c>
      <c r="B141" s="74">
        <v>0</v>
      </c>
      <c r="C141" s="74">
        <v>0</v>
      </c>
      <c r="D141" s="74">
        <v>0</v>
      </c>
      <c r="E141" s="74">
        <v>0</v>
      </c>
      <c r="F141" s="74">
        <v>0</v>
      </c>
      <c r="G141" s="74">
        <v>0</v>
      </c>
    </row>
    <row r="142" spans="1:7" x14ac:dyDescent="0.3">
      <c r="A142" s="26" t="s">
        <v>114</v>
      </c>
      <c r="B142" s="74">
        <v>0</v>
      </c>
      <c r="C142" s="74">
        <v>0</v>
      </c>
      <c r="D142" s="74">
        <v>0</v>
      </c>
      <c r="E142" s="74">
        <v>0</v>
      </c>
      <c r="F142" s="74">
        <v>0</v>
      </c>
      <c r="G142" s="74">
        <v>0</v>
      </c>
    </row>
    <row r="143" spans="1:7" x14ac:dyDescent="0.3">
      <c r="A143" s="26" t="s">
        <v>115</v>
      </c>
      <c r="B143" s="74">
        <v>0</v>
      </c>
      <c r="C143" s="74">
        <v>0</v>
      </c>
      <c r="D143" s="74">
        <v>0</v>
      </c>
      <c r="E143" s="74">
        <v>0</v>
      </c>
      <c r="F143" s="74">
        <v>0</v>
      </c>
      <c r="G143" s="74">
        <v>0</v>
      </c>
    </row>
    <row r="144" spans="1:7" x14ac:dyDescent="0.3">
      <c r="A144" s="26" t="s">
        <v>116</v>
      </c>
      <c r="B144" s="74">
        <v>0</v>
      </c>
      <c r="C144" s="74">
        <v>0</v>
      </c>
      <c r="D144" s="74">
        <v>0</v>
      </c>
      <c r="E144" s="74">
        <v>0</v>
      </c>
      <c r="F144" s="74">
        <v>0</v>
      </c>
      <c r="G144" s="74">
        <v>0</v>
      </c>
    </row>
    <row r="145" spans="1:7" x14ac:dyDescent="0.3">
      <c r="A145" s="26" t="s">
        <v>117</v>
      </c>
      <c r="B145" s="74">
        <v>0</v>
      </c>
      <c r="C145" s="74">
        <v>0</v>
      </c>
      <c r="D145" s="74">
        <v>0</v>
      </c>
      <c r="E145" s="74">
        <v>0</v>
      </c>
      <c r="F145" s="74">
        <v>0</v>
      </c>
      <c r="G145" s="74">
        <v>0</v>
      </c>
    </row>
    <row r="146" spans="1:7" x14ac:dyDescent="0.3">
      <c r="A146" s="25" t="s">
        <v>118</v>
      </c>
      <c r="B146" s="74">
        <v>0</v>
      </c>
      <c r="C146" s="74">
        <v>0</v>
      </c>
      <c r="D146" s="74">
        <v>0</v>
      </c>
      <c r="E146" s="74">
        <v>0</v>
      </c>
      <c r="F146" s="74">
        <v>0</v>
      </c>
      <c r="G146" s="74">
        <v>0</v>
      </c>
    </row>
    <row r="147" spans="1:7" x14ac:dyDescent="0.3">
      <c r="A147" s="26" t="s">
        <v>119</v>
      </c>
      <c r="B147" s="74">
        <v>0</v>
      </c>
      <c r="C147" s="74">
        <v>0</v>
      </c>
      <c r="D147" s="74">
        <v>0</v>
      </c>
      <c r="E147" s="74">
        <v>0</v>
      </c>
      <c r="F147" s="74">
        <v>0</v>
      </c>
      <c r="G147" s="74">
        <v>0</v>
      </c>
    </row>
    <row r="148" spans="1:7" x14ac:dyDescent="0.3">
      <c r="A148" s="26" t="s">
        <v>120</v>
      </c>
      <c r="B148" s="74">
        <v>0</v>
      </c>
      <c r="C148" s="74">
        <v>0</v>
      </c>
      <c r="D148" s="74">
        <v>0</v>
      </c>
      <c r="E148" s="74">
        <v>0</v>
      </c>
      <c r="F148" s="74">
        <v>0</v>
      </c>
      <c r="G148" s="74">
        <v>0</v>
      </c>
    </row>
    <row r="149" spans="1:7" x14ac:dyDescent="0.3">
      <c r="A149" s="26" t="s">
        <v>121</v>
      </c>
      <c r="B149" s="74">
        <v>0</v>
      </c>
      <c r="C149" s="74">
        <v>0</v>
      </c>
      <c r="D149" s="74">
        <v>0</v>
      </c>
      <c r="E149" s="74">
        <v>0</v>
      </c>
      <c r="F149" s="74">
        <v>0</v>
      </c>
      <c r="G149" s="74">
        <v>0</v>
      </c>
    </row>
    <row r="150" spans="1:7" x14ac:dyDescent="0.3">
      <c r="A150" s="25" t="s">
        <v>122</v>
      </c>
      <c r="B150" s="74">
        <v>120208307.75999999</v>
      </c>
      <c r="C150" s="74">
        <v>72273583.799999997</v>
      </c>
      <c r="D150" s="74">
        <v>192481891.56</v>
      </c>
      <c r="E150" s="74">
        <v>45672517.489999995</v>
      </c>
      <c r="F150" s="74">
        <v>45672517.489999995</v>
      </c>
      <c r="G150" s="74">
        <v>146809374.07000002</v>
      </c>
    </row>
    <row r="151" spans="1:7" x14ac:dyDescent="0.3">
      <c r="A151" s="26" t="s">
        <v>123</v>
      </c>
      <c r="B151" s="74">
        <v>0</v>
      </c>
      <c r="C151" s="74">
        <v>72173583.840000004</v>
      </c>
      <c r="D151" s="74">
        <v>72173583.840000004</v>
      </c>
      <c r="E151" s="74">
        <v>17744795.66</v>
      </c>
      <c r="F151" s="74">
        <v>17744795.66</v>
      </c>
      <c r="G151" s="74">
        <v>54428788.180000007</v>
      </c>
    </row>
    <row r="152" spans="1:7" x14ac:dyDescent="0.3">
      <c r="A152" s="26" t="s">
        <v>124</v>
      </c>
      <c r="B152" s="74">
        <v>120208307.75999999</v>
      </c>
      <c r="C152" s="74">
        <v>0</v>
      </c>
      <c r="D152" s="74">
        <v>120208307.75999999</v>
      </c>
      <c r="E152" s="74">
        <v>27927721.829999998</v>
      </c>
      <c r="F152" s="74">
        <v>27927721.829999998</v>
      </c>
      <c r="G152" s="74">
        <v>92280585.929999992</v>
      </c>
    </row>
    <row r="153" spans="1:7" x14ac:dyDescent="0.3">
      <c r="A153" s="26" t="s">
        <v>125</v>
      </c>
      <c r="B153" s="74">
        <v>0</v>
      </c>
      <c r="C153" s="74">
        <v>0</v>
      </c>
      <c r="D153" s="74">
        <v>0</v>
      </c>
      <c r="E153" s="74">
        <v>0</v>
      </c>
      <c r="F153" s="74">
        <v>0</v>
      </c>
      <c r="G153" s="74">
        <v>0</v>
      </c>
    </row>
    <row r="154" spans="1:7" x14ac:dyDescent="0.3">
      <c r="A154" s="29" t="s">
        <v>126</v>
      </c>
      <c r="B154" s="74">
        <v>0</v>
      </c>
      <c r="C154" s="74">
        <v>99999.96</v>
      </c>
      <c r="D154" s="74">
        <v>99999.96</v>
      </c>
      <c r="E154" s="74">
        <v>0</v>
      </c>
      <c r="F154" s="74">
        <v>0</v>
      </c>
      <c r="G154" s="74">
        <v>99999.96</v>
      </c>
    </row>
    <row r="155" spans="1:7" x14ac:dyDescent="0.3">
      <c r="A155" s="26" t="s">
        <v>127</v>
      </c>
      <c r="B155" s="74">
        <v>0</v>
      </c>
      <c r="C155" s="74">
        <v>0</v>
      </c>
      <c r="D155" s="74">
        <v>0</v>
      </c>
      <c r="E155" s="74">
        <v>0</v>
      </c>
      <c r="F155" s="74">
        <v>0</v>
      </c>
      <c r="G155" s="74">
        <v>0</v>
      </c>
    </row>
    <row r="156" spans="1:7" x14ac:dyDescent="0.3">
      <c r="A156" s="26" t="s">
        <v>128</v>
      </c>
      <c r="B156" s="74">
        <v>0</v>
      </c>
      <c r="C156" s="74">
        <v>0</v>
      </c>
      <c r="D156" s="74">
        <v>0</v>
      </c>
      <c r="E156" s="74">
        <v>0</v>
      </c>
      <c r="F156" s="74">
        <v>0</v>
      </c>
      <c r="G156" s="74">
        <v>0</v>
      </c>
    </row>
    <row r="157" spans="1:7" x14ac:dyDescent="0.3">
      <c r="A157" s="26" t="s">
        <v>129</v>
      </c>
      <c r="B157" s="74">
        <v>0</v>
      </c>
      <c r="C157" s="74">
        <v>0</v>
      </c>
      <c r="D157" s="74">
        <v>0</v>
      </c>
      <c r="E157" s="74">
        <v>0</v>
      </c>
      <c r="F157" s="74">
        <v>0</v>
      </c>
      <c r="G157" s="74">
        <v>0</v>
      </c>
    </row>
    <row r="158" spans="1:7" x14ac:dyDescent="0.3">
      <c r="A158" s="30"/>
      <c r="B158" s="75"/>
      <c r="C158" s="75"/>
      <c r="D158" s="75"/>
      <c r="E158" s="75"/>
      <c r="F158" s="75"/>
      <c r="G158" s="75"/>
    </row>
    <row r="159" spans="1:7" x14ac:dyDescent="0.3">
      <c r="A159" s="31" t="s">
        <v>131</v>
      </c>
      <c r="B159" s="73">
        <v>5318343755.3299999</v>
      </c>
      <c r="C159" s="73">
        <v>1497246327.04</v>
      </c>
      <c r="D159" s="73">
        <v>6815590081.3699999</v>
      </c>
      <c r="E159" s="73">
        <v>1148616933.5299997</v>
      </c>
      <c r="F159" s="73">
        <v>1059292436.4999999</v>
      </c>
      <c r="G159" s="73">
        <v>5666973147.8400002</v>
      </c>
    </row>
    <row r="160" spans="1:7" x14ac:dyDescent="0.3">
      <c r="A160" s="32"/>
      <c r="B160" s="33"/>
      <c r="C160" s="33"/>
      <c r="D160" s="33"/>
      <c r="E160" s="33"/>
      <c r="F160" s="33"/>
      <c r="G160" s="33"/>
    </row>
    <row r="168" spans="1:5" x14ac:dyDescent="0.3">
      <c r="E168"/>
    </row>
    <row r="169" spans="1:5" x14ac:dyDescent="0.3">
      <c r="A169" s="20"/>
      <c r="B169" s="20"/>
      <c r="C169" s="21"/>
      <c r="D169" s="21"/>
      <c r="E169" s="21"/>
    </row>
    <row r="170" spans="1:5" x14ac:dyDescent="0.3">
      <c r="A170" s="22" t="s">
        <v>43</v>
      </c>
      <c r="B170" s="20"/>
      <c r="C170" s="189" t="s">
        <v>44</v>
      </c>
      <c r="D170" s="189"/>
      <c r="E170" s="189"/>
    </row>
    <row r="171" spans="1:5" x14ac:dyDescent="0.3">
      <c r="A171" s="23" t="s">
        <v>45</v>
      </c>
      <c r="B171" s="20"/>
      <c r="C171" s="189" t="s">
        <v>46</v>
      </c>
      <c r="D171" s="189"/>
      <c r="E171" s="189"/>
    </row>
  </sheetData>
  <mergeCells count="11">
    <mergeCell ref="A6:G6"/>
    <mergeCell ref="A1:G1"/>
    <mergeCell ref="A2:G2"/>
    <mergeCell ref="A3:G3"/>
    <mergeCell ref="A4:G4"/>
    <mergeCell ref="A5:G5"/>
    <mergeCell ref="A7:A8"/>
    <mergeCell ref="B7:F7"/>
    <mergeCell ref="G7:G8"/>
    <mergeCell ref="C170:E170"/>
    <mergeCell ref="C171:E171"/>
  </mergeCells>
  <pageMargins left="0.70866141732283472" right="0.70866141732283472" top="0.74803149606299213" bottom="0.74803149606299213" header="0.31496062992125984" footer="0.31496062992125984"/>
  <pageSetup scale="51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G129"/>
  <sheetViews>
    <sheetView workbookViewId="0">
      <selection activeCell="A7" sqref="A7:A8"/>
    </sheetView>
  </sheetViews>
  <sheetFormatPr baseColWidth="10" defaultRowHeight="14.4" x14ac:dyDescent="0.3"/>
  <cols>
    <col min="1" max="1" width="65" customWidth="1"/>
    <col min="2" max="6" width="20.6640625" customWidth="1"/>
    <col min="7" max="7" width="18.33203125" customWidth="1"/>
  </cols>
  <sheetData>
    <row r="1" spans="1:7" ht="21" x14ac:dyDescent="0.3">
      <c r="A1" s="259" t="s">
        <v>132</v>
      </c>
      <c r="B1" s="259"/>
      <c r="C1" s="259"/>
      <c r="D1" s="259"/>
      <c r="E1" s="259"/>
      <c r="F1" s="259"/>
      <c r="G1" s="259"/>
    </row>
    <row r="2" spans="1:7" x14ac:dyDescent="0.3">
      <c r="A2" s="240" t="s">
        <v>338</v>
      </c>
      <c r="B2" s="241"/>
      <c r="C2" s="241"/>
      <c r="D2" s="241"/>
      <c r="E2" s="241"/>
      <c r="F2" s="241"/>
      <c r="G2" s="242"/>
    </row>
    <row r="3" spans="1:7" x14ac:dyDescent="0.3">
      <c r="A3" s="243" t="s">
        <v>48</v>
      </c>
      <c r="B3" s="244"/>
      <c r="C3" s="244"/>
      <c r="D3" s="244"/>
      <c r="E3" s="244"/>
      <c r="F3" s="244"/>
      <c r="G3" s="245"/>
    </row>
    <row r="4" spans="1:7" x14ac:dyDescent="0.3">
      <c r="A4" s="243" t="s">
        <v>133</v>
      </c>
      <c r="B4" s="244"/>
      <c r="C4" s="244"/>
      <c r="D4" s="244"/>
      <c r="E4" s="244"/>
      <c r="F4" s="244"/>
      <c r="G4" s="245"/>
    </row>
    <row r="5" spans="1:7" x14ac:dyDescent="0.3">
      <c r="A5" s="246" t="s">
        <v>423</v>
      </c>
      <c r="B5" s="247"/>
      <c r="C5" s="247"/>
      <c r="D5" s="247"/>
      <c r="E5" s="247"/>
      <c r="F5" s="247"/>
      <c r="G5" s="248"/>
    </row>
    <row r="6" spans="1:7" x14ac:dyDescent="0.3">
      <c r="A6" s="249" t="s">
        <v>2</v>
      </c>
      <c r="B6" s="250"/>
      <c r="C6" s="250"/>
      <c r="D6" s="250"/>
      <c r="E6" s="250"/>
      <c r="F6" s="250"/>
      <c r="G6" s="251"/>
    </row>
    <row r="7" spans="1:7" x14ac:dyDescent="0.3">
      <c r="A7" s="253" t="s">
        <v>3</v>
      </c>
      <c r="B7" s="255" t="s">
        <v>50</v>
      </c>
      <c r="C7" s="255"/>
      <c r="D7" s="255"/>
      <c r="E7" s="255"/>
      <c r="F7" s="255"/>
      <c r="G7" s="263" t="s">
        <v>51</v>
      </c>
    </row>
    <row r="8" spans="1:7" ht="28.8" x14ac:dyDescent="0.3">
      <c r="A8" s="254"/>
      <c r="B8" s="34" t="s">
        <v>52</v>
      </c>
      <c r="C8" s="2" t="s">
        <v>134</v>
      </c>
      <c r="D8" s="34" t="s">
        <v>135</v>
      </c>
      <c r="E8" s="34" t="s">
        <v>5</v>
      </c>
      <c r="F8" s="34" t="s">
        <v>22</v>
      </c>
      <c r="G8" s="256"/>
    </row>
    <row r="9" spans="1:7" x14ac:dyDescent="0.3">
      <c r="A9" s="35" t="s">
        <v>136</v>
      </c>
      <c r="B9" s="68">
        <v>4232996930.9900007</v>
      </c>
      <c r="C9" s="68">
        <v>735426338.55000007</v>
      </c>
      <c r="D9" s="68">
        <v>4968423269.5399981</v>
      </c>
      <c r="E9" s="68">
        <v>872424206.63999987</v>
      </c>
      <c r="F9" s="68">
        <v>838734626.7700001</v>
      </c>
      <c r="G9" s="68">
        <v>4095999062.9000006</v>
      </c>
    </row>
    <row r="10" spans="1:7" x14ac:dyDescent="0.3">
      <c r="A10" s="36" t="s">
        <v>137</v>
      </c>
      <c r="B10" s="69">
        <v>2628274.39</v>
      </c>
      <c r="C10" s="69">
        <v>0</v>
      </c>
      <c r="D10" s="69">
        <v>2628274.39</v>
      </c>
      <c r="E10" s="69">
        <v>585155.46</v>
      </c>
      <c r="F10" s="69">
        <v>642331.11</v>
      </c>
      <c r="G10" s="69">
        <v>2043118.9300000002</v>
      </c>
    </row>
    <row r="11" spans="1:7" x14ac:dyDescent="0.3">
      <c r="A11" s="36" t="s">
        <v>138</v>
      </c>
      <c r="B11" s="69">
        <v>3688879.91</v>
      </c>
      <c r="C11" s="69">
        <v>3647.43</v>
      </c>
      <c r="D11" s="69">
        <v>3692527.34</v>
      </c>
      <c r="E11" s="69">
        <v>861614.03</v>
      </c>
      <c r="F11" s="69">
        <v>930488.19</v>
      </c>
      <c r="G11" s="69">
        <v>2830913.3099999996</v>
      </c>
    </row>
    <row r="12" spans="1:7" x14ac:dyDescent="0.3">
      <c r="A12" s="36" t="s">
        <v>139</v>
      </c>
      <c r="B12" s="69">
        <v>20029341.370000001</v>
      </c>
      <c r="C12" s="69">
        <v>-476352.55</v>
      </c>
      <c r="D12" s="69">
        <v>19552988.82</v>
      </c>
      <c r="E12" s="69">
        <v>4424104.3099999996</v>
      </c>
      <c r="F12" s="69">
        <v>4749819.5199999996</v>
      </c>
      <c r="G12" s="69">
        <v>15128884.510000002</v>
      </c>
    </row>
    <row r="13" spans="1:7" x14ac:dyDescent="0.3">
      <c r="A13" s="36" t="s">
        <v>140</v>
      </c>
      <c r="B13" s="69">
        <v>2123820</v>
      </c>
      <c r="C13" s="69">
        <v>0</v>
      </c>
      <c r="D13" s="69">
        <v>2123820</v>
      </c>
      <c r="E13" s="69">
        <v>516672</v>
      </c>
      <c r="F13" s="69">
        <v>516672</v>
      </c>
      <c r="G13" s="69">
        <v>1607148</v>
      </c>
    </row>
    <row r="14" spans="1:7" x14ac:dyDescent="0.3">
      <c r="A14" s="36" t="s">
        <v>141</v>
      </c>
      <c r="B14" s="69">
        <v>12954282.23</v>
      </c>
      <c r="C14" s="69">
        <v>26404.73</v>
      </c>
      <c r="D14" s="69">
        <v>12980686.960000001</v>
      </c>
      <c r="E14" s="69">
        <v>1961495.27</v>
      </c>
      <c r="F14" s="69">
        <v>2177079.23</v>
      </c>
      <c r="G14" s="69">
        <v>11019191.690000001</v>
      </c>
    </row>
    <row r="15" spans="1:7" x14ac:dyDescent="0.3">
      <c r="A15" s="36" t="s">
        <v>142</v>
      </c>
      <c r="B15" s="69">
        <v>10110610.25</v>
      </c>
      <c r="C15" s="69">
        <v>23032.99</v>
      </c>
      <c r="D15" s="69">
        <v>10133643.24</v>
      </c>
      <c r="E15" s="69">
        <v>2034395.74</v>
      </c>
      <c r="F15" s="69">
        <v>2138986.06</v>
      </c>
      <c r="G15" s="69">
        <v>8099247.5</v>
      </c>
    </row>
    <row r="16" spans="1:7" x14ac:dyDescent="0.3">
      <c r="A16" s="36" t="s">
        <v>143</v>
      </c>
      <c r="B16" s="69">
        <v>121077.39</v>
      </c>
      <c r="C16" s="69">
        <v>1999.99</v>
      </c>
      <c r="D16" s="69">
        <v>123077.38</v>
      </c>
      <c r="E16" s="69">
        <v>1999.98</v>
      </c>
      <c r="F16" s="69">
        <v>1999.98</v>
      </c>
      <c r="G16" s="69">
        <v>121077.40000000001</v>
      </c>
    </row>
    <row r="17" spans="1:7" x14ac:dyDescent="0.3">
      <c r="A17" s="36" t="s">
        <v>144</v>
      </c>
      <c r="B17" s="69">
        <v>28167602.460000001</v>
      </c>
      <c r="C17" s="69">
        <v>27317.599999999999</v>
      </c>
      <c r="D17" s="69">
        <v>28194920.059999999</v>
      </c>
      <c r="E17" s="69">
        <v>4660309.17</v>
      </c>
      <c r="F17" s="69">
        <v>4432959.84</v>
      </c>
      <c r="G17" s="69">
        <v>23534610.890000001</v>
      </c>
    </row>
    <row r="18" spans="1:7" x14ac:dyDescent="0.3">
      <c r="A18" s="36" t="s">
        <v>145</v>
      </c>
      <c r="B18" s="69">
        <v>1505584.43</v>
      </c>
      <c r="C18" s="69">
        <v>1462.27</v>
      </c>
      <c r="D18" s="69">
        <v>1507046.7</v>
      </c>
      <c r="E18" s="69">
        <v>96378.89</v>
      </c>
      <c r="F18" s="69">
        <v>94383.69</v>
      </c>
      <c r="G18" s="69">
        <v>1410667.81</v>
      </c>
    </row>
    <row r="19" spans="1:7" x14ac:dyDescent="0.3">
      <c r="A19" s="36" t="s">
        <v>146</v>
      </c>
      <c r="B19" s="69">
        <v>14072331.93</v>
      </c>
      <c r="C19" s="69">
        <v>1440860.52</v>
      </c>
      <c r="D19" s="69">
        <v>15513192.449999999</v>
      </c>
      <c r="E19" s="69">
        <v>2449452.2799999998</v>
      </c>
      <c r="F19" s="69">
        <v>2705419.68</v>
      </c>
      <c r="G19" s="69">
        <v>13063740.17</v>
      </c>
    </row>
    <row r="20" spans="1:7" x14ac:dyDescent="0.3">
      <c r="A20" s="36" t="s">
        <v>147</v>
      </c>
      <c r="B20" s="69">
        <v>26187972.379999999</v>
      </c>
      <c r="C20" s="69">
        <v>419.88</v>
      </c>
      <c r="D20" s="69">
        <v>26188392.260000002</v>
      </c>
      <c r="E20" s="69">
        <v>3000230.42</v>
      </c>
      <c r="F20" s="69">
        <v>3396058.85</v>
      </c>
      <c r="G20" s="69">
        <v>23188161.840000004</v>
      </c>
    </row>
    <row r="21" spans="1:7" x14ac:dyDescent="0.3">
      <c r="A21" s="36" t="s">
        <v>148</v>
      </c>
      <c r="B21" s="69">
        <v>7090564.5199999996</v>
      </c>
      <c r="C21" s="69">
        <v>0</v>
      </c>
      <c r="D21" s="69">
        <v>7090564.5199999996</v>
      </c>
      <c r="E21" s="69">
        <v>1340360.97</v>
      </c>
      <c r="F21" s="69">
        <v>1546980.54</v>
      </c>
      <c r="G21" s="69">
        <v>5750203.5499999998</v>
      </c>
    </row>
    <row r="22" spans="1:7" x14ac:dyDescent="0.3">
      <c r="A22" s="36" t="s">
        <v>149</v>
      </c>
      <c r="B22" s="69">
        <v>6329974.0599999996</v>
      </c>
      <c r="C22" s="69">
        <v>43665.72</v>
      </c>
      <c r="D22" s="69">
        <v>6373639.7800000003</v>
      </c>
      <c r="E22" s="69">
        <v>1261533.8400000001</v>
      </c>
      <c r="F22" s="69">
        <v>1429831.84</v>
      </c>
      <c r="G22" s="69">
        <v>5112105.9400000004</v>
      </c>
    </row>
    <row r="23" spans="1:7" x14ac:dyDescent="0.3">
      <c r="A23" s="36" t="s">
        <v>150</v>
      </c>
      <c r="B23" s="69">
        <v>22174028.82</v>
      </c>
      <c r="C23" s="69">
        <v>47238.52</v>
      </c>
      <c r="D23" s="69">
        <v>22221267.34</v>
      </c>
      <c r="E23" s="69">
        <v>4159255.58</v>
      </c>
      <c r="F23" s="69">
        <v>4619118.4000000004</v>
      </c>
      <c r="G23" s="69">
        <v>18062011.759999998</v>
      </c>
    </row>
    <row r="24" spans="1:7" x14ac:dyDescent="0.3">
      <c r="A24" s="36" t="s">
        <v>151</v>
      </c>
      <c r="B24" s="69">
        <v>17565981.460000001</v>
      </c>
      <c r="C24" s="69">
        <v>1167242.93</v>
      </c>
      <c r="D24" s="69">
        <v>18733224.390000001</v>
      </c>
      <c r="E24" s="69">
        <v>3257770.27</v>
      </c>
      <c r="F24" s="69">
        <v>3456250.26</v>
      </c>
      <c r="G24" s="69">
        <v>15475454.120000001</v>
      </c>
    </row>
    <row r="25" spans="1:7" x14ac:dyDescent="0.3">
      <c r="A25" s="36" t="s">
        <v>152</v>
      </c>
      <c r="B25" s="69">
        <v>14658418.529999999</v>
      </c>
      <c r="C25" s="69">
        <v>1652092.65</v>
      </c>
      <c r="D25" s="69">
        <v>16310511.18</v>
      </c>
      <c r="E25" s="69">
        <v>3209367.34</v>
      </c>
      <c r="F25" s="69">
        <v>3474637.01</v>
      </c>
      <c r="G25" s="69">
        <v>13101143.84</v>
      </c>
    </row>
    <row r="26" spans="1:7" x14ac:dyDescent="0.3">
      <c r="A26" s="36" t="s">
        <v>153</v>
      </c>
      <c r="B26" s="69">
        <v>8406234.2100000009</v>
      </c>
      <c r="C26" s="69">
        <v>197541.22</v>
      </c>
      <c r="D26" s="69">
        <v>8603775.4299999997</v>
      </c>
      <c r="E26" s="69">
        <v>1588680.99</v>
      </c>
      <c r="F26" s="69">
        <v>1814429.05</v>
      </c>
      <c r="G26" s="69">
        <v>7015094.4399999995</v>
      </c>
    </row>
    <row r="27" spans="1:7" x14ac:dyDescent="0.3">
      <c r="A27" s="36" t="s">
        <v>154</v>
      </c>
      <c r="B27" s="69">
        <v>2028326.76</v>
      </c>
      <c r="C27" s="69">
        <v>0</v>
      </c>
      <c r="D27" s="69">
        <v>2028326.76</v>
      </c>
      <c r="E27" s="69">
        <v>398619.18</v>
      </c>
      <c r="F27" s="69">
        <v>462032.49</v>
      </c>
      <c r="G27" s="69">
        <v>1629707.58</v>
      </c>
    </row>
    <row r="28" spans="1:7" x14ac:dyDescent="0.3">
      <c r="A28" s="36" t="s">
        <v>155</v>
      </c>
      <c r="B28" s="69">
        <v>9921583.0800000001</v>
      </c>
      <c r="C28" s="69">
        <v>131538.48000000001</v>
      </c>
      <c r="D28" s="69">
        <v>10053121.560000001</v>
      </c>
      <c r="E28" s="69">
        <v>1421098.84</v>
      </c>
      <c r="F28" s="69">
        <v>1551550.36</v>
      </c>
      <c r="G28" s="69">
        <v>8632022.7200000007</v>
      </c>
    </row>
    <row r="29" spans="1:7" x14ac:dyDescent="0.3">
      <c r="A29" s="36" t="s">
        <v>156</v>
      </c>
      <c r="B29" s="69">
        <v>23364653.489999998</v>
      </c>
      <c r="C29" s="69">
        <v>1349889.95</v>
      </c>
      <c r="D29" s="69">
        <v>24714543.440000001</v>
      </c>
      <c r="E29" s="69">
        <v>3654202.41</v>
      </c>
      <c r="F29" s="69">
        <v>4084732.79</v>
      </c>
      <c r="G29" s="69">
        <v>21060341.030000001</v>
      </c>
    </row>
    <row r="30" spans="1:7" x14ac:dyDescent="0.3">
      <c r="A30" s="36" t="s">
        <v>157</v>
      </c>
      <c r="B30" s="69">
        <v>23668681.539999999</v>
      </c>
      <c r="C30" s="69">
        <v>313722.82</v>
      </c>
      <c r="D30" s="69">
        <v>23982404.359999999</v>
      </c>
      <c r="E30" s="69">
        <v>2375865.7200000002</v>
      </c>
      <c r="F30" s="69">
        <v>2646279.02</v>
      </c>
      <c r="G30" s="69">
        <v>21606538.640000001</v>
      </c>
    </row>
    <row r="31" spans="1:7" x14ac:dyDescent="0.3">
      <c r="A31" s="36" t="s">
        <v>158</v>
      </c>
      <c r="B31" s="69">
        <v>134277894.25999999</v>
      </c>
      <c r="C31" s="69">
        <v>5118570.0599999996</v>
      </c>
      <c r="D31" s="69">
        <v>139396464.31999999</v>
      </c>
      <c r="E31" s="69">
        <v>23159281.890000001</v>
      </c>
      <c r="F31" s="69">
        <v>24444655.559999999</v>
      </c>
      <c r="G31" s="69">
        <v>116237182.42999999</v>
      </c>
    </row>
    <row r="32" spans="1:7" x14ac:dyDescent="0.3">
      <c r="A32" s="36" t="s">
        <v>159</v>
      </c>
      <c r="B32" s="69">
        <v>60259566.240000002</v>
      </c>
      <c r="C32" s="69">
        <v>1453474.93</v>
      </c>
      <c r="D32" s="69">
        <v>61713041.170000002</v>
      </c>
      <c r="E32" s="69">
        <v>9768028.4399999995</v>
      </c>
      <c r="F32" s="69">
        <v>10439847.970000001</v>
      </c>
      <c r="G32" s="69">
        <v>51945012.730000004</v>
      </c>
    </row>
    <row r="33" spans="1:7" x14ac:dyDescent="0.3">
      <c r="A33" s="36" t="s">
        <v>160</v>
      </c>
      <c r="B33" s="69">
        <v>10004688.34</v>
      </c>
      <c r="C33" s="69">
        <v>38265.919999999998</v>
      </c>
      <c r="D33" s="69">
        <v>10042954.26</v>
      </c>
      <c r="E33" s="69">
        <v>1753144.15</v>
      </c>
      <c r="F33" s="69">
        <v>2001504.18</v>
      </c>
      <c r="G33" s="69">
        <v>8289810.1099999994</v>
      </c>
    </row>
    <row r="34" spans="1:7" x14ac:dyDescent="0.3">
      <c r="A34" s="36" t="s">
        <v>161</v>
      </c>
      <c r="B34" s="69">
        <v>45036501.299999997</v>
      </c>
      <c r="C34" s="69">
        <v>154866.73000000001</v>
      </c>
      <c r="D34" s="69">
        <v>45191368.030000001</v>
      </c>
      <c r="E34" s="69">
        <v>8492091.5099999998</v>
      </c>
      <c r="F34" s="69">
        <v>9804836.8599999994</v>
      </c>
      <c r="G34" s="69">
        <v>36699276.520000003</v>
      </c>
    </row>
    <row r="35" spans="1:7" x14ac:dyDescent="0.3">
      <c r="A35" s="36" t="s">
        <v>162</v>
      </c>
      <c r="B35" s="69">
        <v>25186473.59</v>
      </c>
      <c r="C35" s="69">
        <v>34743540.299999997</v>
      </c>
      <c r="D35" s="69">
        <v>59930013.890000001</v>
      </c>
      <c r="E35" s="69">
        <v>6696948.8899999997</v>
      </c>
      <c r="F35" s="69">
        <v>5202262.1900000004</v>
      </c>
      <c r="G35" s="69">
        <v>53233065</v>
      </c>
    </row>
    <row r="36" spans="1:7" x14ac:dyDescent="0.3">
      <c r="A36" s="36" t="s">
        <v>163</v>
      </c>
      <c r="B36" s="69">
        <v>517644029.44999999</v>
      </c>
      <c r="C36" s="69">
        <v>-10382686.800000001</v>
      </c>
      <c r="D36" s="69">
        <v>507261342.64999998</v>
      </c>
      <c r="E36" s="69">
        <v>51681320.740000002</v>
      </c>
      <c r="F36" s="69">
        <v>64564425.899999999</v>
      </c>
      <c r="G36" s="69">
        <v>455580021.90999997</v>
      </c>
    </row>
    <row r="37" spans="1:7" x14ac:dyDescent="0.3">
      <c r="A37" s="36" t="s">
        <v>164</v>
      </c>
      <c r="B37" s="69">
        <v>338310313.44999999</v>
      </c>
      <c r="C37" s="69">
        <v>15218245.960000001</v>
      </c>
      <c r="D37" s="69">
        <v>353528559.41000003</v>
      </c>
      <c r="E37" s="69">
        <v>69068999.420000002</v>
      </c>
      <c r="F37" s="69">
        <v>72156699.75</v>
      </c>
      <c r="G37" s="69">
        <v>284459559.99000001</v>
      </c>
    </row>
    <row r="38" spans="1:7" x14ac:dyDescent="0.3">
      <c r="A38" s="36" t="s">
        <v>165</v>
      </c>
      <c r="B38" s="69">
        <v>50048449.049999997</v>
      </c>
      <c r="C38" s="69">
        <v>5936708.2199999997</v>
      </c>
      <c r="D38" s="69">
        <v>55985157.270000003</v>
      </c>
      <c r="E38" s="69">
        <v>8265466.5800000001</v>
      </c>
      <c r="F38" s="69">
        <v>8646941.3699999992</v>
      </c>
      <c r="G38" s="69">
        <v>47719690.690000005</v>
      </c>
    </row>
    <row r="39" spans="1:7" x14ac:dyDescent="0.3">
      <c r="A39" s="36" t="s">
        <v>166</v>
      </c>
      <c r="B39" s="69">
        <v>61492483.990000002</v>
      </c>
      <c r="C39" s="69">
        <v>1483897.72</v>
      </c>
      <c r="D39" s="69">
        <v>62976381.710000001</v>
      </c>
      <c r="E39" s="69">
        <v>11437722.82</v>
      </c>
      <c r="F39" s="69">
        <v>12953105.5</v>
      </c>
      <c r="G39" s="69">
        <v>51538658.890000001</v>
      </c>
    </row>
    <row r="40" spans="1:7" x14ac:dyDescent="0.3">
      <c r="A40" s="36" t="s">
        <v>167</v>
      </c>
      <c r="B40" s="69">
        <v>23128535.41</v>
      </c>
      <c r="C40" s="69">
        <v>1000.05</v>
      </c>
      <c r="D40" s="69">
        <v>23129535.460000001</v>
      </c>
      <c r="E40" s="69">
        <v>4364070.0199999996</v>
      </c>
      <c r="F40" s="69">
        <v>4970114.3499999996</v>
      </c>
      <c r="G40" s="69">
        <v>18765465.440000001</v>
      </c>
    </row>
    <row r="41" spans="1:7" x14ac:dyDescent="0.3">
      <c r="A41" s="36" t="s">
        <v>168</v>
      </c>
      <c r="B41" s="69">
        <v>18484988.039999999</v>
      </c>
      <c r="C41" s="69">
        <v>0</v>
      </c>
      <c r="D41" s="69">
        <v>18484988.039999999</v>
      </c>
      <c r="E41" s="69">
        <v>3247797.4</v>
      </c>
      <c r="F41" s="69">
        <v>3569534.6</v>
      </c>
      <c r="G41" s="69">
        <v>15237190.639999999</v>
      </c>
    </row>
    <row r="42" spans="1:7" x14ac:dyDescent="0.3">
      <c r="A42" s="36" t="s">
        <v>169</v>
      </c>
      <c r="B42" s="69">
        <v>78692771.25</v>
      </c>
      <c r="C42" s="69">
        <v>29113585.420000002</v>
      </c>
      <c r="D42" s="69">
        <v>107806356.67</v>
      </c>
      <c r="E42" s="69">
        <v>14691584.539999999</v>
      </c>
      <c r="F42" s="69">
        <v>15493367.439999999</v>
      </c>
      <c r="G42" s="69">
        <v>93114772.129999995</v>
      </c>
    </row>
    <row r="43" spans="1:7" x14ac:dyDescent="0.3">
      <c r="A43" s="36" t="s">
        <v>170</v>
      </c>
      <c r="B43" s="69">
        <v>7265979.1600000001</v>
      </c>
      <c r="C43" s="69">
        <v>241255.28</v>
      </c>
      <c r="D43" s="69">
        <v>7507234.4400000004</v>
      </c>
      <c r="E43" s="69">
        <v>1066300.83</v>
      </c>
      <c r="F43" s="69">
        <v>1234452.17</v>
      </c>
      <c r="G43" s="69">
        <v>6440933.6100000003</v>
      </c>
    </row>
    <row r="44" spans="1:7" x14ac:dyDescent="0.3">
      <c r="A44" s="36" t="s">
        <v>171</v>
      </c>
      <c r="B44" s="69">
        <v>41751362.159999996</v>
      </c>
      <c r="C44" s="69">
        <v>0</v>
      </c>
      <c r="D44" s="69">
        <v>41751362.159999996</v>
      </c>
      <c r="E44" s="69">
        <v>7436621.46</v>
      </c>
      <c r="F44" s="69">
        <v>8560135.9499999993</v>
      </c>
      <c r="G44" s="69">
        <v>34314740.699999996</v>
      </c>
    </row>
    <row r="45" spans="1:7" x14ac:dyDescent="0.3">
      <c r="A45" s="36" t="s">
        <v>172</v>
      </c>
      <c r="B45" s="69">
        <v>102977662.79000001</v>
      </c>
      <c r="C45" s="69">
        <v>7046.51</v>
      </c>
      <c r="D45" s="69">
        <v>102984709.3</v>
      </c>
      <c r="E45" s="69">
        <v>27094616.620000001</v>
      </c>
      <c r="F45" s="69">
        <v>18390303.91</v>
      </c>
      <c r="G45" s="69">
        <v>75890092.679999992</v>
      </c>
    </row>
    <row r="46" spans="1:7" x14ac:dyDescent="0.3">
      <c r="A46" s="36" t="s">
        <v>173</v>
      </c>
      <c r="B46" s="69">
        <v>136837695.46000001</v>
      </c>
      <c r="C46" s="69">
        <v>10353567.359999999</v>
      </c>
      <c r="D46" s="69">
        <v>147191262.81999999</v>
      </c>
      <c r="E46" s="69">
        <v>23907255.469999999</v>
      </c>
      <c r="F46" s="69">
        <v>21819541.5</v>
      </c>
      <c r="G46" s="69">
        <v>123284007.34999999</v>
      </c>
    </row>
    <row r="47" spans="1:7" x14ac:dyDescent="0.3">
      <c r="A47" s="36" t="s">
        <v>174</v>
      </c>
      <c r="B47" s="69">
        <v>52053562.579999998</v>
      </c>
      <c r="C47" s="69">
        <v>19561318.100000001</v>
      </c>
      <c r="D47" s="69">
        <v>71614880.680000007</v>
      </c>
      <c r="E47" s="69">
        <v>10534387.68</v>
      </c>
      <c r="F47" s="69">
        <v>10034137.289999999</v>
      </c>
      <c r="G47" s="69">
        <v>61080493.000000007</v>
      </c>
    </row>
    <row r="48" spans="1:7" x14ac:dyDescent="0.3">
      <c r="A48" s="36" t="s">
        <v>175</v>
      </c>
      <c r="B48" s="69">
        <v>8313169.6699999999</v>
      </c>
      <c r="C48" s="69">
        <v>0</v>
      </c>
      <c r="D48" s="69">
        <v>8313169.6699999999</v>
      </c>
      <c r="E48" s="69">
        <v>1331362.29</v>
      </c>
      <c r="F48" s="69">
        <v>1525801.88</v>
      </c>
      <c r="G48" s="69">
        <v>6981807.3799999999</v>
      </c>
    </row>
    <row r="49" spans="1:7" x14ac:dyDescent="0.3">
      <c r="A49" s="36" t="s">
        <v>176</v>
      </c>
      <c r="B49" s="69">
        <v>27330825.07</v>
      </c>
      <c r="C49" s="69">
        <v>77680270.519999996</v>
      </c>
      <c r="D49" s="69">
        <v>105011095.59</v>
      </c>
      <c r="E49" s="69">
        <v>24902863.239999998</v>
      </c>
      <c r="F49" s="69">
        <v>19594961.84</v>
      </c>
      <c r="G49" s="69">
        <v>80108232.350000009</v>
      </c>
    </row>
    <row r="50" spans="1:7" x14ac:dyDescent="0.3">
      <c r="A50" s="36" t="s">
        <v>177</v>
      </c>
      <c r="B50" s="69">
        <v>8893666.5700000003</v>
      </c>
      <c r="C50" s="69">
        <v>1595.49</v>
      </c>
      <c r="D50" s="69">
        <v>8895262.0600000005</v>
      </c>
      <c r="E50" s="69">
        <v>1380285.28</v>
      </c>
      <c r="F50" s="69">
        <v>1475886.49</v>
      </c>
      <c r="G50" s="69">
        <v>7514976.7800000003</v>
      </c>
    </row>
    <row r="51" spans="1:7" x14ac:dyDescent="0.3">
      <c r="A51" s="36" t="s">
        <v>178</v>
      </c>
      <c r="B51" s="69">
        <v>83759642.019999996</v>
      </c>
      <c r="C51" s="69">
        <v>6049284.9100000001</v>
      </c>
      <c r="D51" s="69">
        <v>89808926.930000007</v>
      </c>
      <c r="E51" s="69">
        <v>12926952.75</v>
      </c>
      <c r="F51" s="69">
        <v>14010421.960000001</v>
      </c>
      <c r="G51" s="69">
        <v>76881974.180000007</v>
      </c>
    </row>
    <row r="52" spans="1:7" x14ac:dyDescent="0.3">
      <c r="A52" s="36" t="s">
        <v>179</v>
      </c>
      <c r="B52" s="69">
        <v>66000535.159999996</v>
      </c>
      <c r="C52" s="69">
        <v>4133285.42</v>
      </c>
      <c r="D52" s="69">
        <v>70133820.579999998</v>
      </c>
      <c r="E52" s="69">
        <v>11525954.710000001</v>
      </c>
      <c r="F52" s="69">
        <v>12923331.109999999</v>
      </c>
      <c r="G52" s="69">
        <v>58607865.869999997</v>
      </c>
    </row>
    <row r="53" spans="1:7" x14ac:dyDescent="0.3">
      <c r="A53" s="36" t="s">
        <v>180</v>
      </c>
      <c r="B53" s="69">
        <v>58190193.549999997</v>
      </c>
      <c r="C53" s="69">
        <v>26931110.780000001</v>
      </c>
      <c r="D53" s="69">
        <v>85121304.329999998</v>
      </c>
      <c r="E53" s="69">
        <v>14137481.560000001</v>
      </c>
      <c r="F53" s="69">
        <v>13794152.470000001</v>
      </c>
      <c r="G53" s="69">
        <v>70983822.769999996</v>
      </c>
    </row>
    <row r="54" spans="1:7" x14ac:dyDescent="0.3">
      <c r="A54" s="36" t="s">
        <v>181</v>
      </c>
      <c r="B54" s="69">
        <v>35966216.100000001</v>
      </c>
      <c r="C54" s="69">
        <v>17301.34</v>
      </c>
      <c r="D54" s="69">
        <v>35983517.439999998</v>
      </c>
      <c r="E54" s="69">
        <v>6177535.7199999997</v>
      </c>
      <c r="F54" s="69">
        <v>6718484.9400000004</v>
      </c>
      <c r="G54" s="69">
        <v>29805981.719999999</v>
      </c>
    </row>
    <row r="55" spans="1:7" x14ac:dyDescent="0.3">
      <c r="A55" s="36" t="s">
        <v>182</v>
      </c>
      <c r="B55" s="69">
        <v>56472154.149999999</v>
      </c>
      <c r="C55" s="69">
        <v>19262870.609999999</v>
      </c>
      <c r="D55" s="69">
        <v>75735024.760000005</v>
      </c>
      <c r="E55" s="69">
        <v>18000371.039999999</v>
      </c>
      <c r="F55" s="69">
        <v>18401210.399999999</v>
      </c>
      <c r="G55" s="69">
        <v>57734653.720000006</v>
      </c>
    </row>
    <row r="56" spans="1:7" x14ac:dyDescent="0.3">
      <c r="A56" s="36" t="s">
        <v>183</v>
      </c>
      <c r="B56" s="69">
        <v>99189798.670000002</v>
      </c>
      <c r="C56" s="69">
        <v>3417654.82</v>
      </c>
      <c r="D56" s="69">
        <v>102607453.48999999</v>
      </c>
      <c r="E56" s="69">
        <v>16762425.67</v>
      </c>
      <c r="F56" s="69">
        <v>17634147.32</v>
      </c>
      <c r="G56" s="69">
        <v>85845027.819999993</v>
      </c>
    </row>
    <row r="57" spans="1:7" x14ac:dyDescent="0.3">
      <c r="A57" s="36" t="s">
        <v>184</v>
      </c>
      <c r="B57" s="69">
        <v>130336784.12</v>
      </c>
      <c r="C57" s="69">
        <v>36521519.710000001</v>
      </c>
      <c r="D57" s="69">
        <v>166858303.83000001</v>
      </c>
      <c r="E57" s="69">
        <v>30794954.93</v>
      </c>
      <c r="F57" s="69">
        <v>31997156.059999999</v>
      </c>
      <c r="G57" s="69">
        <v>136063348.90000001</v>
      </c>
    </row>
    <row r="58" spans="1:7" x14ac:dyDescent="0.3">
      <c r="A58" s="36" t="s">
        <v>185</v>
      </c>
      <c r="B58" s="69">
        <v>816586426.94000006</v>
      </c>
      <c r="C58" s="69">
        <v>172701327.09</v>
      </c>
      <c r="D58" s="69">
        <v>989287754.02999997</v>
      </c>
      <c r="E58" s="69">
        <v>150179755.55000001</v>
      </c>
      <c r="F58" s="69">
        <v>142289314.63999999</v>
      </c>
      <c r="G58" s="69">
        <v>839107998.48000002</v>
      </c>
    </row>
    <row r="59" spans="1:7" x14ac:dyDescent="0.3">
      <c r="A59" s="36" t="s">
        <v>186</v>
      </c>
      <c r="B59" s="69">
        <v>73870685.739999995</v>
      </c>
      <c r="C59" s="69">
        <v>20094875.960000001</v>
      </c>
      <c r="D59" s="69">
        <v>93965561.700000003</v>
      </c>
      <c r="E59" s="69">
        <v>14556447.550000001</v>
      </c>
      <c r="F59" s="69">
        <v>15815792.460000001</v>
      </c>
      <c r="G59" s="69">
        <v>79409114.150000006</v>
      </c>
    </row>
    <row r="60" spans="1:7" x14ac:dyDescent="0.3">
      <c r="A60" s="36" t="s">
        <v>187</v>
      </c>
      <c r="B60" s="69">
        <v>38977669.32</v>
      </c>
      <c r="C60" s="69">
        <v>0</v>
      </c>
      <c r="D60" s="69">
        <v>38977669.32</v>
      </c>
      <c r="E60" s="69">
        <v>7788805.2999999998</v>
      </c>
      <c r="F60" s="69">
        <v>8633634.9900000002</v>
      </c>
      <c r="G60" s="69">
        <v>31188864.02</v>
      </c>
    </row>
    <row r="61" spans="1:7" x14ac:dyDescent="0.3">
      <c r="A61" s="36" t="s">
        <v>188</v>
      </c>
      <c r="B61" s="69">
        <v>0</v>
      </c>
      <c r="C61" s="69">
        <v>232687295.09999999</v>
      </c>
      <c r="D61" s="69">
        <v>232687295.09999999</v>
      </c>
      <c r="E61" s="69">
        <v>0</v>
      </c>
      <c r="F61" s="69">
        <v>0</v>
      </c>
      <c r="G61" s="69">
        <v>232687295.09999999</v>
      </c>
    </row>
    <row r="62" spans="1:7" x14ac:dyDescent="0.3">
      <c r="A62" s="36" t="s">
        <v>189</v>
      </c>
      <c r="B62" s="69">
        <v>123635759.87</v>
      </c>
      <c r="C62" s="69">
        <v>32246946.850000001</v>
      </c>
      <c r="D62" s="69">
        <v>155882706.72</v>
      </c>
      <c r="E62" s="69">
        <v>44664073.439999998</v>
      </c>
      <c r="F62" s="69">
        <v>45389529.560000002</v>
      </c>
      <c r="G62" s="69">
        <v>111218633.28</v>
      </c>
    </row>
    <row r="63" spans="1:7" x14ac:dyDescent="0.3">
      <c r="A63" s="36" t="s">
        <v>190</v>
      </c>
      <c r="B63" s="69">
        <v>72273583.799999997</v>
      </c>
      <c r="C63" s="69">
        <v>-72273583.799999997</v>
      </c>
      <c r="D63" s="69">
        <v>0</v>
      </c>
      <c r="E63" s="69">
        <v>0</v>
      </c>
      <c r="F63" s="69">
        <v>0</v>
      </c>
      <c r="G63" s="69">
        <v>0</v>
      </c>
    </row>
    <row r="64" spans="1:7" x14ac:dyDescent="0.3">
      <c r="A64" s="36" t="s">
        <v>191</v>
      </c>
      <c r="B64" s="69">
        <v>38080507.109999999</v>
      </c>
      <c r="C64" s="69">
        <v>16654357.869999999</v>
      </c>
      <c r="D64" s="69">
        <v>54734864.979999997</v>
      </c>
      <c r="E64" s="69">
        <v>10572769.41</v>
      </c>
      <c r="F64" s="69">
        <v>10347843.359999999</v>
      </c>
      <c r="G64" s="69">
        <v>44162095.569999993</v>
      </c>
    </row>
    <row r="65" spans="1:7" x14ac:dyDescent="0.3">
      <c r="A65" s="36" t="s">
        <v>192</v>
      </c>
      <c r="B65" s="69">
        <v>34483719.270000003</v>
      </c>
      <c r="C65" s="69">
        <v>11004240.310000001</v>
      </c>
      <c r="D65" s="69">
        <v>45487959.579999998</v>
      </c>
      <c r="E65" s="69">
        <v>2552828.29</v>
      </c>
      <c r="F65" s="69">
        <v>2399371.9900000002</v>
      </c>
      <c r="G65" s="69">
        <v>42935131.289999999</v>
      </c>
    </row>
    <row r="66" spans="1:7" x14ac:dyDescent="0.3">
      <c r="A66" s="36" t="s">
        <v>193</v>
      </c>
      <c r="B66" s="69">
        <v>4615612.22</v>
      </c>
      <c r="C66" s="69">
        <v>21799.21</v>
      </c>
      <c r="D66" s="69">
        <v>4637411.43</v>
      </c>
      <c r="E66" s="69">
        <v>784918.93</v>
      </c>
      <c r="F66" s="69">
        <v>844997.8</v>
      </c>
      <c r="G66" s="69">
        <v>3852492.4999999995</v>
      </c>
    </row>
    <row r="67" spans="1:7" x14ac:dyDescent="0.3">
      <c r="A67" s="36" t="s">
        <v>194</v>
      </c>
      <c r="B67" s="69">
        <v>10470367.779999999</v>
      </c>
      <c r="C67" s="69">
        <v>6774.27</v>
      </c>
      <c r="D67" s="69">
        <v>10477142.050000001</v>
      </c>
      <c r="E67" s="69">
        <v>2020443.51</v>
      </c>
      <c r="F67" s="69">
        <v>2309027.21</v>
      </c>
      <c r="G67" s="69">
        <v>8456698.540000001</v>
      </c>
    </row>
    <row r="68" spans="1:7" x14ac:dyDescent="0.3">
      <c r="A68" s="36" t="s">
        <v>195</v>
      </c>
      <c r="B68" s="69">
        <v>3099212.53</v>
      </c>
      <c r="C68" s="69">
        <v>11566.96</v>
      </c>
      <c r="D68" s="69">
        <v>3110779.49</v>
      </c>
      <c r="E68" s="69">
        <v>584859.34</v>
      </c>
      <c r="F68" s="69">
        <v>627622.59</v>
      </c>
      <c r="G68" s="69">
        <v>2525920.1500000004</v>
      </c>
    </row>
    <row r="69" spans="1:7" x14ac:dyDescent="0.3">
      <c r="A69" s="36" t="s">
        <v>196</v>
      </c>
      <c r="B69" s="69">
        <v>29363717.960000001</v>
      </c>
      <c r="C69" s="69">
        <v>0</v>
      </c>
      <c r="D69" s="69">
        <v>29363717.960000001</v>
      </c>
      <c r="E69" s="69">
        <v>13331239.32</v>
      </c>
      <c r="F69" s="69">
        <v>11327179.49</v>
      </c>
      <c r="G69" s="69">
        <v>16032478.640000001</v>
      </c>
    </row>
    <row r="70" spans="1:7" x14ac:dyDescent="0.3">
      <c r="A70" s="36" t="s">
        <v>197</v>
      </c>
      <c r="B70" s="69">
        <v>51126566.039999999</v>
      </c>
      <c r="C70" s="69">
        <v>0</v>
      </c>
      <c r="D70" s="69">
        <v>51126566.039999999</v>
      </c>
      <c r="E70" s="69">
        <v>17042188.68</v>
      </c>
      <c r="F70" s="69">
        <v>12781641.51</v>
      </c>
      <c r="G70" s="69">
        <v>34084377.359999999</v>
      </c>
    </row>
    <row r="71" spans="1:7" x14ac:dyDescent="0.3">
      <c r="A71" s="36" t="s">
        <v>198</v>
      </c>
      <c r="B71" s="69">
        <v>29440971.710000001</v>
      </c>
      <c r="C71" s="69">
        <v>4829985.4000000004</v>
      </c>
      <c r="D71" s="69">
        <v>34270957.109999999</v>
      </c>
      <c r="E71" s="69">
        <v>9068121.9299999997</v>
      </c>
      <c r="F71" s="69">
        <v>6828007.8799999999</v>
      </c>
      <c r="G71" s="69">
        <v>25202835.18</v>
      </c>
    </row>
    <row r="72" spans="1:7" x14ac:dyDescent="0.3">
      <c r="A72" s="36" t="s">
        <v>199</v>
      </c>
      <c r="B72" s="69">
        <v>115150658.95999999</v>
      </c>
      <c r="C72" s="69">
        <v>0</v>
      </c>
      <c r="D72" s="69">
        <v>115150658.95999999</v>
      </c>
      <c r="E72" s="69">
        <v>37932280.32</v>
      </c>
      <c r="F72" s="69">
        <v>28449210.239999998</v>
      </c>
      <c r="G72" s="69">
        <v>77218378.639999986</v>
      </c>
    </row>
    <row r="73" spans="1:7" x14ac:dyDescent="0.3">
      <c r="A73" s="36" t="s">
        <v>200</v>
      </c>
      <c r="B73" s="69">
        <v>14268744</v>
      </c>
      <c r="C73" s="69">
        <v>5643080.6900000004</v>
      </c>
      <c r="D73" s="69">
        <v>19911824.690000001</v>
      </c>
      <c r="E73" s="69">
        <v>4756248</v>
      </c>
      <c r="F73" s="69">
        <v>3567186</v>
      </c>
      <c r="G73" s="69">
        <v>15155576.690000001</v>
      </c>
    </row>
    <row r="74" spans="1:7" x14ac:dyDescent="0.3">
      <c r="A74" s="36" t="s">
        <v>201</v>
      </c>
      <c r="B74" s="69">
        <v>57542738.399999999</v>
      </c>
      <c r="C74" s="69">
        <v>6378764.5</v>
      </c>
      <c r="D74" s="69">
        <v>63921502.899999999</v>
      </c>
      <c r="E74" s="69">
        <v>25024725.800000001</v>
      </c>
      <c r="F74" s="69">
        <v>14385684.6</v>
      </c>
      <c r="G74" s="69">
        <v>38896777.099999994</v>
      </c>
    </row>
    <row r="75" spans="1:7" x14ac:dyDescent="0.3">
      <c r="A75" s="36" t="s">
        <v>202</v>
      </c>
      <c r="B75" s="69">
        <v>63333005.960000001</v>
      </c>
      <c r="C75" s="69">
        <v>6672337.2800000003</v>
      </c>
      <c r="D75" s="69">
        <v>70005343.239999995</v>
      </c>
      <c r="E75" s="69">
        <v>23613762.41</v>
      </c>
      <c r="F75" s="69">
        <v>18740428.579999998</v>
      </c>
      <c r="G75" s="69">
        <v>46391580.829999998</v>
      </c>
    </row>
    <row r="76" spans="1:7" x14ac:dyDescent="0.3">
      <c r="A76" s="36" t="s">
        <v>203</v>
      </c>
      <c r="B76" s="69">
        <v>11332435</v>
      </c>
      <c r="C76" s="69">
        <v>0</v>
      </c>
      <c r="D76" s="69">
        <v>11332435</v>
      </c>
      <c r="E76" s="69">
        <v>5854145</v>
      </c>
      <c r="F76" s="69">
        <v>5280608.75</v>
      </c>
      <c r="G76" s="69">
        <v>5478290</v>
      </c>
    </row>
    <row r="77" spans="1:7" x14ac:dyDescent="0.3">
      <c r="A77" s="36" t="s">
        <v>204</v>
      </c>
      <c r="B77" s="69">
        <v>14039228.960000001</v>
      </c>
      <c r="C77" s="69">
        <v>218714.1</v>
      </c>
      <c r="D77" s="69">
        <v>14257943.060000001</v>
      </c>
      <c r="E77" s="69">
        <v>4513076</v>
      </c>
      <c r="F77" s="69">
        <v>3384807</v>
      </c>
      <c r="G77" s="69">
        <v>9744867.0600000005</v>
      </c>
    </row>
    <row r="78" spans="1:7" x14ac:dyDescent="0.3">
      <c r="A78" s="36" t="s">
        <v>205</v>
      </c>
      <c r="B78" s="69">
        <v>0</v>
      </c>
      <c r="C78" s="69">
        <v>0</v>
      </c>
      <c r="D78" s="69">
        <v>0</v>
      </c>
      <c r="E78" s="69">
        <v>0</v>
      </c>
      <c r="F78" s="69">
        <v>0</v>
      </c>
      <c r="G78" s="69">
        <v>0</v>
      </c>
    </row>
    <row r="79" spans="1:7" x14ac:dyDescent="0.3">
      <c r="A79" s="36" t="s">
        <v>206</v>
      </c>
      <c r="B79" s="69">
        <v>12758513.4</v>
      </c>
      <c r="C79" s="69">
        <v>3679209.26</v>
      </c>
      <c r="D79" s="69">
        <v>16437722.66</v>
      </c>
      <c r="E79" s="69">
        <v>2326486.6800000002</v>
      </c>
      <c r="F79" s="69">
        <v>2693396.79</v>
      </c>
      <c r="G79" s="69">
        <v>14111235.98</v>
      </c>
    </row>
    <row r="80" spans="1:7" x14ac:dyDescent="0.3">
      <c r="A80" s="36" t="s">
        <v>207</v>
      </c>
      <c r="B80" s="69">
        <v>40103679.960000001</v>
      </c>
      <c r="C80" s="69">
        <v>0</v>
      </c>
      <c r="D80" s="69">
        <v>40103679.960000001</v>
      </c>
      <c r="E80" s="69">
        <v>14458420</v>
      </c>
      <c r="F80" s="69">
        <v>11306315</v>
      </c>
      <c r="G80" s="69">
        <v>25645259.960000001</v>
      </c>
    </row>
    <row r="81" spans="1:7" x14ac:dyDescent="0.3">
      <c r="A81" s="36" t="s">
        <v>208</v>
      </c>
      <c r="B81" s="69">
        <v>9154678.9600000009</v>
      </c>
      <c r="C81" s="69">
        <v>839372.99</v>
      </c>
      <c r="D81" s="69">
        <v>9994051.9499999993</v>
      </c>
      <c r="E81" s="69">
        <v>4518226.32</v>
      </c>
      <c r="F81" s="69">
        <v>1363669.74</v>
      </c>
      <c r="G81" s="69">
        <v>5475825.629999999</v>
      </c>
    </row>
    <row r="82" spans="1:7" x14ac:dyDescent="0.3">
      <c r="A82" s="36" t="s">
        <v>209</v>
      </c>
      <c r="B82" s="69">
        <v>3372075</v>
      </c>
      <c r="C82" s="69">
        <v>0</v>
      </c>
      <c r="D82" s="69">
        <v>3372075</v>
      </c>
      <c r="E82" s="69">
        <v>1124025</v>
      </c>
      <c r="F82" s="69">
        <v>843018.75</v>
      </c>
      <c r="G82" s="69">
        <v>2248050</v>
      </c>
    </row>
    <row r="83" spans="1:7" x14ac:dyDescent="0.3">
      <c r="A83" s="36" t="s">
        <v>210</v>
      </c>
      <c r="B83" s="69">
        <v>14258574.039999999</v>
      </c>
      <c r="C83" s="69">
        <v>1000000</v>
      </c>
      <c r="D83" s="69">
        <v>15258574.039999999</v>
      </c>
      <c r="E83" s="69">
        <v>6320016.6799999997</v>
      </c>
      <c r="F83" s="69">
        <v>4202697.01</v>
      </c>
      <c r="G83" s="69">
        <v>8938557.3599999994</v>
      </c>
    </row>
    <row r="84" spans="1:7" x14ac:dyDescent="0.3">
      <c r="A84" s="36" t="s">
        <v>211</v>
      </c>
      <c r="B84" s="69">
        <v>16953633.25</v>
      </c>
      <c r="C84" s="69">
        <v>0</v>
      </c>
      <c r="D84" s="69">
        <v>16953633.25</v>
      </c>
      <c r="E84" s="69">
        <v>4971954.84</v>
      </c>
      <c r="F84" s="69">
        <v>5690179.96</v>
      </c>
      <c r="G84" s="69">
        <v>11981678.41</v>
      </c>
    </row>
    <row r="85" spans="1:7" x14ac:dyDescent="0.3">
      <c r="A85" s="37" t="s">
        <v>212</v>
      </c>
      <c r="B85" s="70"/>
      <c r="C85" s="70"/>
      <c r="D85" s="70"/>
      <c r="E85" s="70"/>
      <c r="F85" s="70"/>
      <c r="G85" s="70"/>
    </row>
    <row r="86" spans="1:7" x14ac:dyDescent="0.3">
      <c r="A86" s="3" t="s">
        <v>213</v>
      </c>
      <c r="B86" s="71">
        <v>1085346824.3399999</v>
      </c>
      <c r="C86" s="71">
        <v>761819987.48999977</v>
      </c>
      <c r="D86" s="71">
        <v>1847166811.8299999</v>
      </c>
      <c r="E86" s="71">
        <v>276192726.89000005</v>
      </c>
      <c r="F86" s="71">
        <v>220557809.72999999</v>
      </c>
      <c r="G86" s="71">
        <v>1570974084.9400001</v>
      </c>
    </row>
    <row r="87" spans="1:7" x14ac:dyDescent="0.3">
      <c r="A87" s="36" t="s">
        <v>162</v>
      </c>
      <c r="B87" s="69">
        <v>0</v>
      </c>
      <c r="C87" s="69">
        <v>5453600</v>
      </c>
      <c r="D87" s="69">
        <v>5453600</v>
      </c>
      <c r="E87" s="69">
        <v>0</v>
      </c>
      <c r="F87" s="69">
        <v>0</v>
      </c>
      <c r="G87" s="69">
        <v>5453600</v>
      </c>
    </row>
    <row r="88" spans="1:7" x14ac:dyDescent="0.3">
      <c r="A88" s="36" t="s">
        <v>163</v>
      </c>
      <c r="B88" s="69">
        <v>350000000.16000003</v>
      </c>
      <c r="C88" s="69">
        <v>23416945.199999999</v>
      </c>
      <c r="D88" s="69">
        <v>373416945.36000001</v>
      </c>
      <c r="E88" s="69">
        <v>116501180.84999999</v>
      </c>
      <c r="F88" s="69">
        <v>110606769.2</v>
      </c>
      <c r="G88" s="69">
        <v>256915764.51000002</v>
      </c>
    </row>
    <row r="89" spans="1:7" x14ac:dyDescent="0.3">
      <c r="A89" s="36" t="s">
        <v>165</v>
      </c>
      <c r="B89" s="69">
        <v>0</v>
      </c>
      <c r="C89" s="69">
        <v>3000000.99</v>
      </c>
      <c r="D89" s="69">
        <v>3000000.99</v>
      </c>
      <c r="E89" s="69">
        <v>0</v>
      </c>
      <c r="F89" s="69">
        <v>0</v>
      </c>
      <c r="G89" s="69">
        <v>3000000.99</v>
      </c>
    </row>
    <row r="90" spans="1:7" x14ac:dyDescent="0.3">
      <c r="A90" s="36" t="s">
        <v>166</v>
      </c>
      <c r="B90" s="69">
        <v>0</v>
      </c>
      <c r="C90" s="69">
        <v>350000</v>
      </c>
      <c r="D90" s="69">
        <v>350000</v>
      </c>
      <c r="E90" s="69">
        <v>0</v>
      </c>
      <c r="F90" s="69">
        <v>0</v>
      </c>
      <c r="G90" s="69">
        <v>350000</v>
      </c>
    </row>
    <row r="91" spans="1:7" x14ac:dyDescent="0.3">
      <c r="A91" s="36" t="s">
        <v>169</v>
      </c>
      <c r="B91" s="69">
        <v>6200000</v>
      </c>
      <c r="C91" s="69">
        <v>6715787.4400000004</v>
      </c>
      <c r="D91" s="69">
        <v>12915787.439999999</v>
      </c>
      <c r="E91" s="69">
        <v>0</v>
      </c>
      <c r="F91" s="69">
        <v>0</v>
      </c>
      <c r="G91" s="69">
        <v>12915787.439999999</v>
      </c>
    </row>
    <row r="92" spans="1:7" x14ac:dyDescent="0.3">
      <c r="A92" s="36" t="s">
        <v>173</v>
      </c>
      <c r="B92" s="69">
        <v>4876113.4000000004</v>
      </c>
      <c r="C92" s="69">
        <v>0</v>
      </c>
      <c r="D92" s="69">
        <v>4876113.4000000004</v>
      </c>
      <c r="E92" s="69">
        <v>0</v>
      </c>
      <c r="F92" s="69">
        <v>0</v>
      </c>
      <c r="G92" s="69">
        <v>4876113.4000000004</v>
      </c>
    </row>
    <row r="93" spans="1:7" x14ac:dyDescent="0.3">
      <c r="A93" s="36" t="s">
        <v>174</v>
      </c>
      <c r="B93" s="69">
        <v>43190294</v>
      </c>
      <c r="C93" s="69">
        <v>30366349.789999999</v>
      </c>
      <c r="D93" s="69">
        <v>73556643.790000007</v>
      </c>
      <c r="E93" s="69">
        <v>2854109.79</v>
      </c>
      <c r="F93" s="69">
        <v>607579.78</v>
      </c>
      <c r="G93" s="69">
        <v>70702534</v>
      </c>
    </row>
    <row r="94" spans="1:7" x14ac:dyDescent="0.3">
      <c r="A94" s="36" t="s">
        <v>176</v>
      </c>
      <c r="B94" s="69">
        <v>105000000</v>
      </c>
      <c r="C94" s="69">
        <v>63624702.409999996</v>
      </c>
      <c r="D94" s="69">
        <v>168624702.41</v>
      </c>
      <c r="E94" s="69">
        <v>18289310.91</v>
      </c>
      <c r="F94" s="69">
        <v>2123651.21</v>
      </c>
      <c r="G94" s="69">
        <v>150335391.5</v>
      </c>
    </row>
    <row r="95" spans="1:7" x14ac:dyDescent="0.3">
      <c r="A95" s="36" t="s">
        <v>178</v>
      </c>
      <c r="B95" s="69">
        <v>0</v>
      </c>
      <c r="C95" s="69">
        <v>0</v>
      </c>
      <c r="D95" s="69">
        <v>0</v>
      </c>
      <c r="E95" s="69">
        <v>0</v>
      </c>
      <c r="F95" s="69">
        <v>0</v>
      </c>
      <c r="G95" s="69">
        <v>0</v>
      </c>
    </row>
    <row r="96" spans="1:7" x14ac:dyDescent="0.3">
      <c r="A96" s="36" t="s">
        <v>179</v>
      </c>
      <c r="B96" s="69">
        <v>0</v>
      </c>
      <c r="C96" s="69">
        <v>1965109.6</v>
      </c>
      <c r="D96" s="69">
        <v>1965109.6</v>
      </c>
      <c r="E96" s="69">
        <v>0</v>
      </c>
      <c r="F96" s="69">
        <v>0</v>
      </c>
      <c r="G96" s="69">
        <v>1965109.6</v>
      </c>
    </row>
    <row r="97" spans="1:7" x14ac:dyDescent="0.3">
      <c r="A97" s="36" t="s">
        <v>180</v>
      </c>
      <c r="B97" s="69">
        <v>0</v>
      </c>
      <c r="C97" s="69">
        <v>37660956.649999999</v>
      </c>
      <c r="D97" s="69">
        <v>37660956.649999999</v>
      </c>
      <c r="E97" s="69">
        <v>30794.05</v>
      </c>
      <c r="F97" s="69">
        <v>30794.05</v>
      </c>
      <c r="G97" s="69">
        <v>37630162.600000001</v>
      </c>
    </row>
    <row r="98" spans="1:7" x14ac:dyDescent="0.3">
      <c r="A98" s="36" t="s">
        <v>182</v>
      </c>
      <c r="B98" s="69">
        <v>21942510.300000001</v>
      </c>
      <c r="C98" s="69">
        <v>2456585.36</v>
      </c>
      <c r="D98" s="69">
        <v>24399095.66</v>
      </c>
      <c r="E98" s="69">
        <v>1854827.97</v>
      </c>
      <c r="F98" s="69">
        <v>19130.939999999999</v>
      </c>
      <c r="G98" s="69">
        <v>22544267.690000001</v>
      </c>
    </row>
    <row r="99" spans="1:7" x14ac:dyDescent="0.3">
      <c r="A99" s="36" t="s">
        <v>183</v>
      </c>
      <c r="B99" s="69">
        <v>28000000</v>
      </c>
      <c r="C99" s="69">
        <v>0</v>
      </c>
      <c r="D99" s="69">
        <v>28000000</v>
      </c>
      <c r="E99" s="69">
        <v>2939202.66</v>
      </c>
      <c r="F99" s="69">
        <v>2454202.66</v>
      </c>
      <c r="G99" s="69">
        <v>25060797.34</v>
      </c>
    </row>
    <row r="100" spans="1:7" x14ac:dyDescent="0.3">
      <c r="A100" s="36" t="s">
        <v>184</v>
      </c>
      <c r="B100" s="69">
        <v>0</v>
      </c>
      <c r="C100" s="69">
        <v>3575733.25</v>
      </c>
      <c r="D100" s="69">
        <v>3575733.25</v>
      </c>
      <c r="E100" s="69">
        <v>0</v>
      </c>
      <c r="F100" s="69">
        <v>0</v>
      </c>
      <c r="G100" s="69">
        <v>3575733.25</v>
      </c>
    </row>
    <row r="101" spans="1:7" x14ac:dyDescent="0.3">
      <c r="A101" s="36" t="s">
        <v>185</v>
      </c>
      <c r="B101" s="69">
        <v>37314170.100000001</v>
      </c>
      <c r="C101" s="69">
        <v>437851307.11000001</v>
      </c>
      <c r="D101" s="69">
        <v>475165477.20999998</v>
      </c>
      <c r="E101" s="69">
        <v>25122491.02</v>
      </c>
      <c r="F101" s="69">
        <v>17435180.609999999</v>
      </c>
      <c r="G101" s="69">
        <v>450042986.19</v>
      </c>
    </row>
    <row r="102" spans="1:7" x14ac:dyDescent="0.3">
      <c r="A102" s="36" t="s">
        <v>186</v>
      </c>
      <c r="B102" s="69">
        <v>0</v>
      </c>
      <c r="C102" s="69">
        <v>999999.99</v>
      </c>
      <c r="D102" s="69">
        <v>999999.99</v>
      </c>
      <c r="E102" s="69">
        <v>936108.68</v>
      </c>
      <c r="F102" s="69">
        <v>0</v>
      </c>
      <c r="G102" s="69">
        <v>63891.309999999939</v>
      </c>
    </row>
    <row r="103" spans="1:7" x14ac:dyDescent="0.3">
      <c r="A103" s="36" t="s">
        <v>188</v>
      </c>
      <c r="B103" s="69">
        <v>3253095.68</v>
      </c>
      <c r="C103" s="69">
        <v>27146678.559999999</v>
      </c>
      <c r="D103" s="69">
        <v>30399774.239999998</v>
      </c>
      <c r="E103" s="69">
        <v>0</v>
      </c>
      <c r="F103" s="69">
        <v>0</v>
      </c>
      <c r="G103" s="69">
        <v>30399774.239999998</v>
      </c>
    </row>
    <row r="104" spans="1:7" x14ac:dyDescent="0.3">
      <c r="A104" s="36" t="s">
        <v>189</v>
      </c>
      <c r="B104" s="69">
        <v>0</v>
      </c>
      <c r="C104" s="69">
        <v>0</v>
      </c>
      <c r="D104" s="69">
        <v>0</v>
      </c>
      <c r="E104" s="69">
        <v>0</v>
      </c>
      <c r="F104" s="69">
        <v>0</v>
      </c>
      <c r="G104" s="69">
        <v>0</v>
      </c>
    </row>
    <row r="105" spans="1:7" x14ac:dyDescent="0.3">
      <c r="A105" s="36" t="s">
        <v>190</v>
      </c>
      <c r="B105" s="69">
        <v>120208307.76000001</v>
      </c>
      <c r="C105" s="69">
        <v>72273583.799999997</v>
      </c>
      <c r="D105" s="69">
        <v>192481891.56</v>
      </c>
      <c r="E105" s="69">
        <v>45672517.490000002</v>
      </c>
      <c r="F105" s="69">
        <v>45672517.490000002</v>
      </c>
      <c r="G105" s="69">
        <v>146809374.06999999</v>
      </c>
    </row>
    <row r="106" spans="1:7" x14ac:dyDescent="0.3">
      <c r="A106" s="36" t="s">
        <v>191</v>
      </c>
      <c r="B106" s="69">
        <v>0</v>
      </c>
      <c r="C106" s="69">
        <v>159906</v>
      </c>
      <c r="D106" s="69">
        <v>159906</v>
      </c>
      <c r="E106" s="69">
        <v>22537</v>
      </c>
      <c r="F106" s="69">
        <v>22537</v>
      </c>
      <c r="G106" s="69">
        <v>137369</v>
      </c>
    </row>
    <row r="107" spans="1:7" x14ac:dyDescent="0.3">
      <c r="A107" s="36" t="s">
        <v>197</v>
      </c>
      <c r="B107" s="69">
        <v>5000000</v>
      </c>
      <c r="C107" s="69">
        <v>4994259.12</v>
      </c>
      <c r="D107" s="69">
        <v>9994259.1199999992</v>
      </c>
      <c r="E107" s="69">
        <v>0</v>
      </c>
      <c r="F107" s="69">
        <v>0</v>
      </c>
      <c r="G107" s="69">
        <v>9994259.1199999992</v>
      </c>
    </row>
    <row r="108" spans="1:7" x14ac:dyDescent="0.3">
      <c r="A108" s="36" t="s">
        <v>198</v>
      </c>
      <c r="B108" s="69">
        <v>0</v>
      </c>
      <c r="C108" s="69">
        <v>2989694.92</v>
      </c>
      <c r="D108" s="69">
        <v>2989694.92</v>
      </c>
      <c r="E108" s="69">
        <v>447705.07</v>
      </c>
      <c r="F108" s="69">
        <v>0</v>
      </c>
      <c r="G108" s="69">
        <v>2541989.85</v>
      </c>
    </row>
    <row r="109" spans="1:7" x14ac:dyDescent="0.3">
      <c r="A109" s="36" t="s">
        <v>199</v>
      </c>
      <c r="B109" s="69">
        <v>0</v>
      </c>
      <c r="C109" s="69">
        <v>0</v>
      </c>
      <c r="D109" s="69">
        <v>0</v>
      </c>
      <c r="E109" s="69">
        <v>0</v>
      </c>
      <c r="F109" s="69">
        <v>0</v>
      </c>
      <c r="G109" s="69">
        <v>0</v>
      </c>
    </row>
    <row r="110" spans="1:7" x14ac:dyDescent="0.3">
      <c r="A110" s="36" t="s">
        <v>201</v>
      </c>
      <c r="B110" s="69">
        <v>53540082.399999999</v>
      </c>
      <c r="C110" s="69">
        <v>1396800.78</v>
      </c>
      <c r="D110" s="69">
        <v>54936883.18</v>
      </c>
      <c r="E110" s="69">
        <v>389614.65</v>
      </c>
      <c r="F110" s="69">
        <v>0</v>
      </c>
      <c r="G110" s="69">
        <v>54547268.530000001</v>
      </c>
    </row>
    <row r="111" spans="1:7" x14ac:dyDescent="0.3">
      <c r="A111" s="36" t="s">
        <v>202</v>
      </c>
      <c r="B111" s="69">
        <v>0</v>
      </c>
      <c r="C111" s="69">
        <v>11792568</v>
      </c>
      <c r="D111" s="69">
        <v>11792568</v>
      </c>
      <c r="E111" s="69">
        <v>1792568</v>
      </c>
      <c r="F111" s="69">
        <v>1792568</v>
      </c>
      <c r="G111" s="69">
        <v>10000000</v>
      </c>
    </row>
    <row r="112" spans="1:7" x14ac:dyDescent="0.3">
      <c r="A112" s="36" t="s">
        <v>203</v>
      </c>
      <c r="B112" s="69">
        <v>0</v>
      </c>
      <c r="C112" s="69">
        <v>0</v>
      </c>
      <c r="D112" s="69">
        <v>0</v>
      </c>
      <c r="E112" s="69">
        <v>0</v>
      </c>
      <c r="F112" s="69">
        <v>0</v>
      </c>
      <c r="G112" s="69">
        <v>0</v>
      </c>
    </row>
    <row r="113" spans="1:7" x14ac:dyDescent="0.3">
      <c r="A113" s="36" t="s">
        <v>204</v>
      </c>
      <c r="B113" s="69">
        <v>0</v>
      </c>
      <c r="C113" s="69">
        <v>4000000</v>
      </c>
      <c r="D113" s="69">
        <v>4000000</v>
      </c>
      <c r="E113" s="69">
        <v>0</v>
      </c>
      <c r="F113" s="69">
        <v>0</v>
      </c>
      <c r="G113" s="69">
        <v>4000000</v>
      </c>
    </row>
    <row r="114" spans="1:7" x14ac:dyDescent="0.3">
      <c r="A114" s="36" t="s">
        <v>206</v>
      </c>
      <c r="B114" s="69">
        <v>21942510.300000001</v>
      </c>
      <c r="C114" s="69">
        <v>19629418.52</v>
      </c>
      <c r="D114" s="69">
        <v>41571928.82</v>
      </c>
      <c r="E114" s="69">
        <v>6327787.3899999997</v>
      </c>
      <c r="F114" s="69">
        <v>3449278.91</v>
      </c>
      <c r="G114" s="69">
        <v>35244141.43</v>
      </c>
    </row>
    <row r="115" spans="1:7" x14ac:dyDescent="0.3">
      <c r="A115" s="36" t="s">
        <v>210</v>
      </c>
      <c r="B115" s="69">
        <v>284879740.24000001</v>
      </c>
      <c r="C115" s="69">
        <v>0</v>
      </c>
      <c r="D115" s="69">
        <v>284879740.24000001</v>
      </c>
      <c r="E115" s="69">
        <v>53011971.359999999</v>
      </c>
      <c r="F115" s="69">
        <v>36343599.880000003</v>
      </c>
      <c r="G115" s="69">
        <v>231867768.88</v>
      </c>
    </row>
    <row r="116" spans="1:7" x14ac:dyDescent="0.3">
      <c r="A116" s="37" t="s">
        <v>212</v>
      </c>
      <c r="B116" s="72"/>
      <c r="C116" s="72"/>
      <c r="D116" s="72"/>
      <c r="E116" s="72"/>
      <c r="F116" s="72"/>
      <c r="G116" s="72"/>
    </row>
    <row r="117" spans="1:7" x14ac:dyDescent="0.3">
      <c r="A117" s="3" t="s">
        <v>131</v>
      </c>
      <c r="B117" s="71">
        <v>5318343755.3300009</v>
      </c>
      <c r="C117" s="71">
        <v>1497246326.04</v>
      </c>
      <c r="D117" s="71">
        <v>6815590081.369998</v>
      </c>
      <c r="E117" s="71">
        <v>1148616933.53</v>
      </c>
      <c r="F117" s="71">
        <v>1059292436.5000001</v>
      </c>
      <c r="G117" s="71">
        <v>5666973147.8400002</v>
      </c>
    </row>
    <row r="118" spans="1:7" x14ac:dyDescent="0.3">
      <c r="A118" s="11"/>
      <c r="B118" s="32"/>
      <c r="C118" s="32"/>
      <c r="D118" s="32"/>
      <c r="E118" s="32"/>
      <c r="F118" s="32"/>
      <c r="G118" s="38"/>
    </row>
    <row r="119" spans="1:7" x14ac:dyDescent="0.3">
      <c r="A119" s="39"/>
    </row>
    <row r="127" spans="1:7" x14ac:dyDescent="0.3">
      <c r="A127" s="20"/>
      <c r="B127" s="20"/>
      <c r="C127" s="21"/>
      <c r="D127" s="21"/>
      <c r="E127" s="21"/>
    </row>
    <row r="128" spans="1:7" x14ac:dyDescent="0.3">
      <c r="A128" s="22" t="s">
        <v>43</v>
      </c>
      <c r="B128" s="20"/>
      <c r="C128" s="189" t="s">
        <v>44</v>
      </c>
      <c r="D128" s="189"/>
      <c r="E128" s="189"/>
    </row>
    <row r="129" spans="1:5" x14ac:dyDescent="0.3">
      <c r="A129" s="23" t="s">
        <v>45</v>
      </c>
      <c r="B129" s="20"/>
      <c r="C129" s="189" t="s">
        <v>46</v>
      </c>
      <c r="D129" s="189"/>
      <c r="E129" s="189"/>
    </row>
  </sheetData>
  <mergeCells count="11">
    <mergeCell ref="A6:G6"/>
    <mergeCell ref="A1:G1"/>
    <mergeCell ref="A2:G2"/>
    <mergeCell ref="A3:G3"/>
    <mergeCell ref="A4:G4"/>
    <mergeCell ref="A5:G5"/>
    <mergeCell ref="A7:A8"/>
    <mergeCell ref="B7:F7"/>
    <mergeCell ref="G7:G8"/>
    <mergeCell ref="C128:E128"/>
    <mergeCell ref="C129:E129"/>
  </mergeCells>
  <pageMargins left="0.70866141732283472" right="0.70866141732283472" top="0.74803149606299213" bottom="0.74803149606299213" header="0.31496062992125984" footer="0.31496062992125984"/>
  <pageSetup scale="48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G91"/>
  <sheetViews>
    <sheetView workbookViewId="0">
      <selection activeCell="A5" sqref="A5:G5"/>
    </sheetView>
  </sheetViews>
  <sheetFormatPr baseColWidth="10" defaultRowHeight="14.4" x14ac:dyDescent="0.3"/>
  <cols>
    <col min="1" max="1" width="74.5546875" customWidth="1"/>
    <col min="2" max="6" width="20.6640625" customWidth="1"/>
    <col min="7" max="7" width="17.33203125" customWidth="1"/>
  </cols>
  <sheetData>
    <row r="1" spans="1:7" ht="21" x14ac:dyDescent="0.3">
      <c r="A1" s="264" t="s">
        <v>214</v>
      </c>
      <c r="B1" s="265"/>
      <c r="C1" s="265"/>
      <c r="D1" s="265"/>
      <c r="E1" s="265"/>
      <c r="F1" s="265"/>
      <c r="G1" s="265"/>
    </row>
    <row r="2" spans="1:7" x14ac:dyDescent="0.3">
      <c r="A2" s="240" t="s">
        <v>338</v>
      </c>
      <c r="B2" s="241"/>
      <c r="C2" s="241"/>
      <c r="D2" s="241"/>
      <c r="E2" s="241"/>
      <c r="F2" s="241"/>
      <c r="G2" s="242"/>
    </row>
    <row r="3" spans="1:7" x14ac:dyDescent="0.3">
      <c r="A3" s="243" t="s">
        <v>215</v>
      </c>
      <c r="B3" s="244"/>
      <c r="C3" s="244"/>
      <c r="D3" s="244"/>
      <c r="E3" s="244"/>
      <c r="F3" s="244"/>
      <c r="G3" s="245"/>
    </row>
    <row r="4" spans="1:7" x14ac:dyDescent="0.3">
      <c r="A4" s="243" t="s">
        <v>216</v>
      </c>
      <c r="B4" s="244"/>
      <c r="C4" s="244"/>
      <c r="D4" s="244"/>
      <c r="E4" s="244"/>
      <c r="F4" s="244"/>
      <c r="G4" s="245"/>
    </row>
    <row r="5" spans="1:7" x14ac:dyDescent="0.3">
      <c r="A5" s="246" t="s">
        <v>423</v>
      </c>
      <c r="B5" s="247"/>
      <c r="C5" s="247"/>
      <c r="D5" s="247"/>
      <c r="E5" s="247"/>
      <c r="F5" s="247"/>
      <c r="G5" s="248"/>
    </row>
    <row r="6" spans="1:7" x14ac:dyDescent="0.3">
      <c r="A6" s="249" t="s">
        <v>2</v>
      </c>
      <c r="B6" s="250"/>
      <c r="C6" s="250"/>
      <c r="D6" s="250"/>
      <c r="E6" s="250"/>
      <c r="F6" s="250"/>
      <c r="G6" s="251"/>
    </row>
    <row r="7" spans="1:7" x14ac:dyDescent="0.3">
      <c r="A7" s="244" t="s">
        <v>3</v>
      </c>
      <c r="B7" s="249" t="s">
        <v>50</v>
      </c>
      <c r="C7" s="250"/>
      <c r="D7" s="250"/>
      <c r="E7" s="250"/>
      <c r="F7" s="251"/>
      <c r="G7" s="263" t="s">
        <v>217</v>
      </c>
    </row>
    <row r="8" spans="1:7" ht="28.8" x14ac:dyDescent="0.3">
      <c r="A8" s="244"/>
      <c r="B8" s="34" t="s">
        <v>52</v>
      </c>
      <c r="C8" s="2" t="s">
        <v>218</v>
      </c>
      <c r="D8" s="34" t="s">
        <v>54</v>
      </c>
      <c r="E8" s="34" t="s">
        <v>5</v>
      </c>
      <c r="F8" s="40" t="s">
        <v>22</v>
      </c>
      <c r="G8" s="256"/>
    </row>
    <row r="9" spans="1:7" x14ac:dyDescent="0.3">
      <c r="A9" s="35" t="s">
        <v>219</v>
      </c>
      <c r="B9" s="63">
        <v>4232996931.9900012</v>
      </c>
      <c r="C9" s="63">
        <v>735426339.54999995</v>
      </c>
      <c r="D9" s="63">
        <v>4968423272.5400009</v>
      </c>
      <c r="E9" s="63">
        <v>872424207.6400001</v>
      </c>
      <c r="F9" s="63">
        <v>838734627.76999986</v>
      </c>
      <c r="G9" s="63">
        <v>4095999064.9000006</v>
      </c>
    </row>
    <row r="10" spans="1:7" x14ac:dyDescent="0.3">
      <c r="A10" s="4" t="s">
        <v>220</v>
      </c>
      <c r="B10" s="64">
        <v>1778219571.8900008</v>
      </c>
      <c r="C10" s="64">
        <v>364595630.23999995</v>
      </c>
      <c r="D10" s="64">
        <v>2142815203.1300001</v>
      </c>
      <c r="E10" s="64">
        <v>329561767.45000005</v>
      </c>
      <c r="F10" s="64">
        <v>338005872.15000004</v>
      </c>
      <c r="G10" s="64">
        <v>1813253435.6800003</v>
      </c>
    </row>
    <row r="11" spans="1:7" x14ac:dyDescent="0.3">
      <c r="A11" s="41" t="s">
        <v>221</v>
      </c>
      <c r="B11" s="64">
        <v>39740010.280000009</v>
      </c>
      <c r="C11" s="64">
        <v>1214481.4500000002</v>
      </c>
      <c r="D11" s="64">
        <v>40954491.730000019</v>
      </c>
      <c r="E11" s="64">
        <v>7417025.8500000015</v>
      </c>
      <c r="F11" s="64">
        <v>8075368.6599999992</v>
      </c>
      <c r="G11" s="64">
        <v>33537465.880000018</v>
      </c>
    </row>
    <row r="12" spans="1:7" x14ac:dyDescent="0.3">
      <c r="A12" s="41" t="s">
        <v>222</v>
      </c>
      <c r="B12" s="64">
        <v>0</v>
      </c>
      <c r="C12" s="64">
        <v>0</v>
      </c>
      <c r="D12" s="64">
        <v>0</v>
      </c>
      <c r="E12" s="64">
        <v>0</v>
      </c>
      <c r="F12" s="64">
        <v>0</v>
      </c>
      <c r="G12" s="64">
        <v>0</v>
      </c>
    </row>
    <row r="13" spans="1:7" x14ac:dyDescent="0.3">
      <c r="A13" s="41" t="s">
        <v>223</v>
      </c>
      <c r="B13" s="64">
        <v>235283866.67000005</v>
      </c>
      <c r="C13" s="64">
        <v>17465142.999999996</v>
      </c>
      <c r="D13" s="64">
        <v>252749009.67000002</v>
      </c>
      <c r="E13" s="64">
        <v>48031997.060000002</v>
      </c>
      <c r="F13" s="64">
        <v>45975175.749999993</v>
      </c>
      <c r="G13" s="64">
        <v>204717012.61000001</v>
      </c>
    </row>
    <row r="14" spans="1:7" x14ac:dyDescent="0.3">
      <c r="A14" s="41" t="s">
        <v>224</v>
      </c>
      <c r="B14" s="64">
        <v>0</v>
      </c>
      <c r="C14" s="64">
        <v>0</v>
      </c>
      <c r="D14" s="64">
        <v>0</v>
      </c>
      <c r="E14" s="64">
        <v>0</v>
      </c>
      <c r="F14" s="64">
        <v>0</v>
      </c>
      <c r="G14" s="64">
        <v>0</v>
      </c>
    </row>
    <row r="15" spans="1:7" x14ac:dyDescent="0.3">
      <c r="A15" s="41" t="s">
        <v>225</v>
      </c>
      <c r="B15" s="64">
        <v>290718766.62000012</v>
      </c>
      <c r="C15" s="64">
        <v>38885211.259999998</v>
      </c>
      <c r="D15" s="64">
        <v>329603977.87999994</v>
      </c>
      <c r="E15" s="64">
        <v>74651800.729999989</v>
      </c>
      <c r="F15" s="64">
        <v>77471972.449999988</v>
      </c>
      <c r="G15" s="64">
        <v>254952177.14999995</v>
      </c>
    </row>
    <row r="16" spans="1:7" x14ac:dyDescent="0.3">
      <c r="A16" s="41" t="s">
        <v>226</v>
      </c>
      <c r="B16" s="64">
        <v>1</v>
      </c>
      <c r="C16" s="64">
        <v>1</v>
      </c>
      <c r="D16" s="64">
        <v>3</v>
      </c>
      <c r="E16" s="64">
        <v>1</v>
      </c>
      <c r="F16" s="64">
        <v>1</v>
      </c>
      <c r="G16" s="64">
        <v>2</v>
      </c>
    </row>
    <row r="17" spans="1:7" x14ac:dyDescent="0.3">
      <c r="A17" s="41" t="s">
        <v>227</v>
      </c>
      <c r="B17" s="64">
        <v>906511479.66000032</v>
      </c>
      <c r="C17" s="64">
        <v>72556345.679999992</v>
      </c>
      <c r="D17" s="64">
        <v>979067825.34000039</v>
      </c>
      <c r="E17" s="64">
        <v>140718431.5500001</v>
      </c>
      <c r="F17" s="64">
        <v>153876661.75000003</v>
      </c>
      <c r="G17" s="64">
        <v>838349393.79000032</v>
      </c>
    </row>
    <row r="18" spans="1:7" x14ac:dyDescent="0.3">
      <c r="A18" s="41" t="s">
        <v>228</v>
      </c>
      <c r="B18" s="64">
        <v>305965447.66000021</v>
      </c>
      <c r="C18" s="64">
        <v>234474447.84999996</v>
      </c>
      <c r="D18" s="64">
        <v>540439895.50999987</v>
      </c>
      <c r="E18" s="64">
        <v>58742511.25999999</v>
      </c>
      <c r="F18" s="64">
        <v>52606692.540000007</v>
      </c>
      <c r="G18" s="64">
        <v>481697384.24999988</v>
      </c>
    </row>
    <row r="19" spans="1:7" x14ac:dyDescent="0.3">
      <c r="A19" s="4" t="s">
        <v>229</v>
      </c>
      <c r="B19" s="64">
        <v>1259110614.8800001</v>
      </c>
      <c r="C19" s="64">
        <v>358506911.37999994</v>
      </c>
      <c r="D19" s="64">
        <v>1617617526.26</v>
      </c>
      <c r="E19" s="64">
        <v>345198456.23000002</v>
      </c>
      <c r="F19" s="64">
        <v>298898656.19999993</v>
      </c>
      <c r="G19" s="64">
        <v>1272419070.0300002</v>
      </c>
    </row>
    <row r="20" spans="1:7" x14ac:dyDescent="0.3">
      <c r="A20" s="41" t="s">
        <v>230</v>
      </c>
      <c r="B20" s="64">
        <v>153346042.03</v>
      </c>
      <c r="C20" s="64">
        <v>5296705.2399999993</v>
      </c>
      <c r="D20" s="64">
        <v>158642747.26999998</v>
      </c>
      <c r="E20" s="64">
        <v>32640579.980000004</v>
      </c>
      <c r="F20" s="64">
        <v>32046851.18</v>
      </c>
      <c r="G20" s="64">
        <v>126002167.28999998</v>
      </c>
    </row>
    <row r="21" spans="1:7" x14ac:dyDescent="0.3">
      <c r="A21" s="41" t="s">
        <v>231</v>
      </c>
      <c r="B21" s="64">
        <v>637375651.99000013</v>
      </c>
      <c r="C21" s="64">
        <v>299064043.07999992</v>
      </c>
      <c r="D21" s="64">
        <v>936439695.07000005</v>
      </c>
      <c r="E21" s="64">
        <v>167702443.50999993</v>
      </c>
      <c r="F21" s="64">
        <v>146638590.37999988</v>
      </c>
      <c r="G21" s="64">
        <v>768737251.56000018</v>
      </c>
    </row>
    <row r="22" spans="1:7" x14ac:dyDescent="0.3">
      <c r="A22" s="41" t="s">
        <v>232</v>
      </c>
      <c r="B22" s="64">
        <v>72334685.74000001</v>
      </c>
      <c r="C22" s="64">
        <v>20223531.769999996</v>
      </c>
      <c r="D22" s="64">
        <v>92558217.510000005</v>
      </c>
      <c r="E22" s="64">
        <v>14556447.549999997</v>
      </c>
      <c r="F22" s="64">
        <v>15815792.459999995</v>
      </c>
      <c r="G22" s="64">
        <v>78001769.960000008</v>
      </c>
    </row>
    <row r="23" spans="1:7" x14ac:dyDescent="0.3">
      <c r="A23" s="41" t="s">
        <v>233</v>
      </c>
      <c r="B23" s="64">
        <v>133908704.58999999</v>
      </c>
      <c r="C23" s="64">
        <v>22560409.77</v>
      </c>
      <c r="D23" s="64">
        <v>156469114.36000001</v>
      </c>
      <c r="E23" s="64">
        <v>57893459.660000004</v>
      </c>
      <c r="F23" s="64">
        <v>45027117.950000003</v>
      </c>
      <c r="G23" s="64">
        <v>98575654.700000018</v>
      </c>
    </row>
    <row r="24" spans="1:7" x14ac:dyDescent="0.3">
      <c r="A24" s="41" t="s">
        <v>234</v>
      </c>
      <c r="B24" s="64">
        <v>58900570.149999991</v>
      </c>
      <c r="C24" s="64">
        <v>10762870.610000001</v>
      </c>
      <c r="D24" s="64">
        <v>69663440.75999999</v>
      </c>
      <c r="E24" s="64">
        <v>9500371.0399999991</v>
      </c>
      <c r="F24" s="64">
        <v>9901210.4000000004</v>
      </c>
      <c r="G24" s="64">
        <v>60163069.719999991</v>
      </c>
    </row>
    <row r="25" spans="1:7" x14ac:dyDescent="0.3">
      <c r="A25" s="41" t="s">
        <v>235</v>
      </c>
      <c r="B25" s="64">
        <v>155687261.41999999</v>
      </c>
      <c r="C25" s="64">
        <v>599350.91</v>
      </c>
      <c r="D25" s="64">
        <v>156286612.32999998</v>
      </c>
      <c r="E25" s="64">
        <v>46152589.490000002</v>
      </c>
      <c r="F25" s="64">
        <v>36442170.079999998</v>
      </c>
      <c r="G25" s="64">
        <v>110134022.83999997</v>
      </c>
    </row>
    <row r="26" spans="1:7" x14ac:dyDescent="0.3">
      <c r="A26" s="41" t="s">
        <v>236</v>
      </c>
      <c r="B26" s="64">
        <v>47557698.960000001</v>
      </c>
      <c r="C26" s="64">
        <v>0</v>
      </c>
      <c r="D26" s="64">
        <v>47557698.960000001</v>
      </c>
      <c r="E26" s="64">
        <v>16752565</v>
      </c>
      <c r="F26" s="64">
        <v>13026923.75</v>
      </c>
      <c r="G26" s="64">
        <v>30805133.960000001</v>
      </c>
    </row>
    <row r="27" spans="1:7" x14ac:dyDescent="0.3">
      <c r="A27" s="4" t="s">
        <v>237</v>
      </c>
      <c r="B27" s="64">
        <v>1123393161.4200001</v>
      </c>
      <c r="C27" s="64">
        <v>84597381.730000004</v>
      </c>
      <c r="D27" s="64">
        <v>1207990543.1500001</v>
      </c>
      <c r="E27" s="64">
        <v>197663983.96000004</v>
      </c>
      <c r="F27" s="64">
        <v>201830099.41999999</v>
      </c>
      <c r="G27" s="64">
        <v>1010326559.1900001</v>
      </c>
    </row>
    <row r="28" spans="1:7" x14ac:dyDescent="0.3">
      <c r="A28" s="42" t="s">
        <v>238</v>
      </c>
      <c r="B28" s="64">
        <v>94656409.649999991</v>
      </c>
      <c r="C28" s="64">
        <v>19985757.669999998</v>
      </c>
      <c r="D28" s="64">
        <v>114642167.32000001</v>
      </c>
      <c r="E28" s="64">
        <v>18815017.280000009</v>
      </c>
      <c r="F28" s="64">
        <v>19012637.410000004</v>
      </c>
      <c r="G28" s="64">
        <v>95827150.039999992</v>
      </c>
    </row>
    <row r="29" spans="1:7" x14ac:dyDescent="0.3">
      <c r="A29" s="41" t="s">
        <v>239</v>
      </c>
      <c r="B29" s="64">
        <v>5650350</v>
      </c>
      <c r="C29" s="64">
        <v>3571614.7199999997</v>
      </c>
      <c r="D29" s="64">
        <v>9221964.7199999988</v>
      </c>
      <c r="E29" s="64">
        <v>239250</v>
      </c>
      <c r="F29" s="64">
        <v>270000</v>
      </c>
      <c r="G29" s="64">
        <v>8982714.7199999988</v>
      </c>
    </row>
    <row r="30" spans="1:7" x14ac:dyDescent="0.3">
      <c r="A30" s="41" t="s">
        <v>240</v>
      </c>
      <c r="B30" s="64">
        <v>0</v>
      </c>
      <c r="C30" s="64">
        <v>0</v>
      </c>
      <c r="D30" s="64">
        <v>0</v>
      </c>
      <c r="E30" s="64">
        <v>0</v>
      </c>
      <c r="F30" s="64">
        <v>0</v>
      </c>
      <c r="G30" s="64">
        <v>0</v>
      </c>
    </row>
    <row r="31" spans="1:7" x14ac:dyDescent="0.3">
      <c r="A31" s="41" t="s">
        <v>241</v>
      </c>
      <c r="B31" s="64">
        <v>587704020.94000018</v>
      </c>
      <c r="C31" s="64">
        <v>4445175.4600000009</v>
      </c>
      <c r="D31" s="64">
        <v>592149196.4000001</v>
      </c>
      <c r="E31" s="64">
        <v>90216087.780000001</v>
      </c>
      <c r="F31" s="64">
        <v>91613962.579999983</v>
      </c>
      <c r="G31" s="64">
        <v>501933108.62000012</v>
      </c>
    </row>
    <row r="32" spans="1:7" x14ac:dyDescent="0.3">
      <c r="A32" s="41" t="s">
        <v>242</v>
      </c>
      <c r="B32" s="64">
        <v>364818154.44999993</v>
      </c>
      <c r="C32" s="64">
        <v>23253156.779999997</v>
      </c>
      <c r="D32" s="64">
        <v>388071311.2299999</v>
      </c>
      <c r="E32" s="64">
        <v>75228032.970000014</v>
      </c>
      <c r="F32" s="64">
        <v>78146285.850000009</v>
      </c>
      <c r="G32" s="64">
        <v>312843278.25999987</v>
      </c>
    </row>
    <row r="33" spans="1:7" x14ac:dyDescent="0.3">
      <c r="A33" s="41" t="s">
        <v>243</v>
      </c>
      <c r="B33" s="64">
        <v>0</v>
      </c>
      <c r="C33" s="64">
        <v>0</v>
      </c>
      <c r="D33" s="64">
        <v>0</v>
      </c>
      <c r="E33" s="64">
        <v>0</v>
      </c>
      <c r="F33" s="64">
        <v>0</v>
      </c>
      <c r="G33" s="64">
        <v>0</v>
      </c>
    </row>
    <row r="34" spans="1:7" x14ac:dyDescent="0.3">
      <c r="A34" s="41" t="s">
        <v>244</v>
      </c>
      <c r="B34" s="64">
        <v>36080507.110000007</v>
      </c>
      <c r="C34" s="64">
        <v>16654357.870000001</v>
      </c>
      <c r="D34" s="64">
        <v>52734864.980000004</v>
      </c>
      <c r="E34" s="64">
        <v>10572769.41</v>
      </c>
      <c r="F34" s="64">
        <v>10347843.360000003</v>
      </c>
      <c r="G34" s="64">
        <v>42162095.570000008</v>
      </c>
    </row>
    <row r="35" spans="1:7" x14ac:dyDescent="0.3">
      <c r="A35" s="41" t="s">
        <v>245</v>
      </c>
      <c r="B35" s="64">
        <v>34483719.269999996</v>
      </c>
      <c r="C35" s="64">
        <v>16687319.23</v>
      </c>
      <c r="D35" s="64">
        <v>51171038.499999993</v>
      </c>
      <c r="E35" s="64">
        <v>2592826.52</v>
      </c>
      <c r="F35" s="64">
        <v>2439370.2199999997</v>
      </c>
      <c r="G35" s="64">
        <v>48578211.979999989</v>
      </c>
    </row>
    <row r="36" spans="1:7" x14ac:dyDescent="0.3">
      <c r="A36" s="41" t="s">
        <v>246</v>
      </c>
      <c r="B36" s="64">
        <v>0</v>
      </c>
      <c r="C36" s="64">
        <v>0</v>
      </c>
      <c r="D36" s="64">
        <v>0</v>
      </c>
      <c r="E36" s="64">
        <v>0</v>
      </c>
      <c r="F36" s="64">
        <v>0</v>
      </c>
      <c r="G36" s="64">
        <v>0</v>
      </c>
    </row>
    <row r="37" spans="1:7" ht="28.8" x14ac:dyDescent="0.3">
      <c r="A37" s="43" t="s">
        <v>247</v>
      </c>
      <c r="B37" s="64">
        <v>72273583.799999997</v>
      </c>
      <c r="C37" s="64">
        <v>-72273583.799999997</v>
      </c>
      <c r="D37" s="64">
        <v>0</v>
      </c>
      <c r="E37" s="64">
        <v>0</v>
      </c>
      <c r="F37" s="64">
        <v>0</v>
      </c>
      <c r="G37" s="64">
        <v>0</v>
      </c>
    </row>
    <row r="38" spans="1:7" x14ac:dyDescent="0.3">
      <c r="A38" s="42" t="s">
        <v>248</v>
      </c>
      <c r="B38" s="64">
        <v>72273583.799999997</v>
      </c>
      <c r="C38" s="64">
        <v>-72273583.799999997</v>
      </c>
      <c r="D38" s="64">
        <v>0</v>
      </c>
      <c r="E38" s="64">
        <v>0</v>
      </c>
      <c r="F38" s="64">
        <v>0</v>
      </c>
      <c r="G38" s="64">
        <v>0</v>
      </c>
    </row>
    <row r="39" spans="1:7" ht="28.8" x14ac:dyDescent="0.3">
      <c r="A39" s="42" t="s">
        <v>249</v>
      </c>
      <c r="B39" s="64">
        <v>0</v>
      </c>
      <c r="C39" s="64">
        <v>0</v>
      </c>
      <c r="D39" s="64">
        <v>0</v>
      </c>
      <c r="E39" s="64">
        <v>0</v>
      </c>
      <c r="F39" s="64">
        <v>0</v>
      </c>
      <c r="G39" s="64">
        <v>0</v>
      </c>
    </row>
    <row r="40" spans="1:7" x14ac:dyDescent="0.3">
      <c r="A40" s="42" t="s">
        <v>250</v>
      </c>
      <c r="B40" s="64">
        <v>0</v>
      </c>
      <c r="C40" s="64">
        <v>0</v>
      </c>
      <c r="D40" s="64">
        <v>0</v>
      </c>
      <c r="E40" s="64">
        <v>0</v>
      </c>
      <c r="F40" s="64">
        <v>0</v>
      </c>
      <c r="G40" s="64">
        <v>0</v>
      </c>
    </row>
    <row r="41" spans="1:7" x14ac:dyDescent="0.3">
      <c r="A41" s="42" t="s">
        <v>251</v>
      </c>
      <c r="B41" s="64">
        <v>0</v>
      </c>
      <c r="C41" s="64">
        <v>0</v>
      </c>
      <c r="D41" s="64">
        <v>0</v>
      </c>
      <c r="E41" s="64">
        <v>0</v>
      </c>
      <c r="F41" s="64">
        <v>0</v>
      </c>
      <c r="G41" s="64">
        <v>0</v>
      </c>
    </row>
    <row r="42" spans="1:7" x14ac:dyDescent="0.3">
      <c r="A42" s="42"/>
      <c r="B42" s="64"/>
      <c r="C42" s="64"/>
      <c r="D42" s="64"/>
      <c r="E42" s="64"/>
      <c r="F42" s="64"/>
      <c r="G42" s="64"/>
    </row>
    <row r="43" spans="1:7" x14ac:dyDescent="0.3">
      <c r="A43" s="3" t="s">
        <v>252</v>
      </c>
      <c r="B43" s="65">
        <v>1085346826.3399999</v>
      </c>
      <c r="C43" s="65">
        <v>761819987.48999977</v>
      </c>
      <c r="D43" s="65">
        <v>1847166811.8299999</v>
      </c>
      <c r="E43" s="65">
        <v>276192726.88999999</v>
      </c>
      <c r="F43" s="65">
        <v>220557809.73000002</v>
      </c>
      <c r="G43" s="65">
        <v>1570974084.9400001</v>
      </c>
    </row>
    <row r="44" spans="1:7" x14ac:dyDescent="0.3">
      <c r="A44" s="4" t="s">
        <v>253</v>
      </c>
      <c r="B44" s="64">
        <v>366076115.56</v>
      </c>
      <c r="C44" s="64">
        <v>79542380.909999996</v>
      </c>
      <c r="D44" s="64">
        <v>445618494.47000003</v>
      </c>
      <c r="E44" s="64">
        <v>116501180.84999999</v>
      </c>
      <c r="F44" s="64">
        <v>110606769.19999999</v>
      </c>
      <c r="G44" s="64">
        <v>329117313.62000006</v>
      </c>
    </row>
    <row r="45" spans="1:7" x14ac:dyDescent="0.3">
      <c r="A45" s="42" t="s">
        <v>221</v>
      </c>
      <c r="B45" s="64">
        <v>0</v>
      </c>
      <c r="C45" s="64">
        <v>0</v>
      </c>
      <c r="D45" s="64">
        <v>0</v>
      </c>
      <c r="E45" s="64">
        <v>0</v>
      </c>
      <c r="F45" s="64">
        <v>0</v>
      </c>
      <c r="G45" s="64">
        <v>0</v>
      </c>
    </row>
    <row r="46" spans="1:7" x14ac:dyDescent="0.3">
      <c r="A46" s="42" t="s">
        <v>222</v>
      </c>
      <c r="B46" s="64">
        <v>0</v>
      </c>
      <c r="C46" s="64">
        <v>0</v>
      </c>
      <c r="D46" s="64">
        <v>0</v>
      </c>
      <c r="E46" s="64">
        <v>0</v>
      </c>
      <c r="F46" s="64">
        <v>0</v>
      </c>
      <c r="G46" s="64">
        <v>0</v>
      </c>
    </row>
    <row r="47" spans="1:7" x14ac:dyDescent="0.3">
      <c r="A47" s="42" t="s">
        <v>223</v>
      </c>
      <c r="B47" s="64">
        <v>4876113.4000000004</v>
      </c>
      <c r="C47" s="64">
        <v>0</v>
      </c>
      <c r="D47" s="64">
        <v>4876113.4000000004</v>
      </c>
      <c r="E47" s="64">
        <v>0</v>
      </c>
      <c r="F47" s="64">
        <v>0</v>
      </c>
      <c r="G47" s="64">
        <v>4876113.4000000004</v>
      </c>
    </row>
    <row r="48" spans="1:7" x14ac:dyDescent="0.3">
      <c r="A48" s="42" t="s">
        <v>224</v>
      </c>
      <c r="B48" s="64">
        <v>0</v>
      </c>
      <c r="C48" s="64">
        <v>0</v>
      </c>
      <c r="D48" s="64">
        <v>0</v>
      </c>
      <c r="E48" s="64">
        <v>0</v>
      </c>
      <c r="F48" s="64">
        <v>0</v>
      </c>
      <c r="G48" s="64">
        <v>0</v>
      </c>
    </row>
    <row r="49" spans="1:7" x14ac:dyDescent="0.3">
      <c r="A49" s="42" t="s">
        <v>225</v>
      </c>
      <c r="B49" s="64">
        <v>1</v>
      </c>
      <c r="C49" s="64">
        <v>0</v>
      </c>
      <c r="D49" s="64">
        <v>0</v>
      </c>
      <c r="E49" s="64">
        <v>0</v>
      </c>
      <c r="F49" s="64">
        <v>0</v>
      </c>
      <c r="G49" s="64">
        <v>0</v>
      </c>
    </row>
    <row r="50" spans="1:7" x14ac:dyDescent="0.3">
      <c r="A50" s="42" t="s">
        <v>226</v>
      </c>
      <c r="B50" s="64">
        <v>1</v>
      </c>
      <c r="C50" s="64">
        <v>0</v>
      </c>
      <c r="D50" s="64">
        <v>0</v>
      </c>
      <c r="E50" s="64">
        <v>0</v>
      </c>
      <c r="F50" s="64">
        <v>0</v>
      </c>
      <c r="G50" s="64">
        <v>0</v>
      </c>
    </row>
    <row r="51" spans="1:7" x14ac:dyDescent="0.3">
      <c r="A51" s="42" t="s">
        <v>227</v>
      </c>
      <c r="B51" s="64">
        <v>361200000.16000003</v>
      </c>
      <c r="C51" s="64">
        <v>52395702.350000001</v>
      </c>
      <c r="D51" s="64">
        <v>413595702.51000005</v>
      </c>
      <c r="E51" s="64">
        <v>116501180.84999999</v>
      </c>
      <c r="F51" s="64">
        <v>110606769.19999999</v>
      </c>
      <c r="G51" s="64">
        <v>297094521.66000009</v>
      </c>
    </row>
    <row r="52" spans="1:7" x14ac:dyDescent="0.3">
      <c r="A52" s="42" t="s">
        <v>228</v>
      </c>
      <c r="B52" s="64">
        <v>0</v>
      </c>
      <c r="C52" s="64">
        <v>27146678.559999999</v>
      </c>
      <c r="D52" s="64">
        <v>27146678.559999999</v>
      </c>
      <c r="E52" s="64">
        <v>0</v>
      </c>
      <c r="F52" s="64">
        <v>0</v>
      </c>
      <c r="G52" s="64">
        <v>27146678.559999999</v>
      </c>
    </row>
    <row r="53" spans="1:7" x14ac:dyDescent="0.3">
      <c r="A53" s="4" t="s">
        <v>229</v>
      </c>
      <c r="B53" s="64">
        <v>599062403.01999998</v>
      </c>
      <c r="C53" s="64">
        <v>571503694.29999983</v>
      </c>
      <c r="D53" s="64">
        <v>1170566097.3199999</v>
      </c>
      <c r="E53" s="64">
        <v>113965697.49999999</v>
      </c>
      <c r="F53" s="64">
        <v>64225191.989999995</v>
      </c>
      <c r="G53" s="64">
        <v>1056600399.8199999</v>
      </c>
    </row>
    <row r="54" spans="1:7" x14ac:dyDescent="0.3">
      <c r="A54" s="42" t="s">
        <v>230</v>
      </c>
      <c r="B54" s="64">
        <v>312879740.24000001</v>
      </c>
      <c r="C54" s="64">
        <v>1876886.049999997</v>
      </c>
      <c r="D54" s="64">
        <v>314756626.29000002</v>
      </c>
      <c r="E54" s="64">
        <v>55951174.019999996</v>
      </c>
      <c r="F54" s="64">
        <v>38797802.539999999</v>
      </c>
      <c r="G54" s="64">
        <v>258805452.27000004</v>
      </c>
    </row>
    <row r="55" spans="1:7" x14ac:dyDescent="0.3">
      <c r="A55" s="42" t="s">
        <v>231</v>
      </c>
      <c r="B55" s="64">
        <v>264240152.48000002</v>
      </c>
      <c r="C55" s="64">
        <v>547303157.1099999</v>
      </c>
      <c r="D55" s="64">
        <v>811543309.58999991</v>
      </c>
      <c r="E55" s="64">
        <v>52983313.75999999</v>
      </c>
      <c r="F55" s="64">
        <v>23615690.510000002</v>
      </c>
      <c r="G55" s="64">
        <v>758559995.82999992</v>
      </c>
    </row>
    <row r="56" spans="1:7" x14ac:dyDescent="0.3">
      <c r="A56" s="42" t="s">
        <v>232</v>
      </c>
      <c r="B56" s="64">
        <v>0</v>
      </c>
      <c r="C56" s="64">
        <v>999999.99</v>
      </c>
      <c r="D56" s="64">
        <v>999999.99</v>
      </c>
      <c r="E56" s="64">
        <v>936108.68</v>
      </c>
      <c r="F56" s="64">
        <v>0</v>
      </c>
      <c r="G56" s="64">
        <v>63891.309999999939</v>
      </c>
    </row>
    <row r="57" spans="1:7" x14ac:dyDescent="0.3">
      <c r="A57" s="44" t="s">
        <v>233</v>
      </c>
      <c r="B57" s="64">
        <v>0</v>
      </c>
      <c r="C57" s="64">
        <v>18782262.920000002</v>
      </c>
      <c r="D57" s="64">
        <v>18782262.920000002</v>
      </c>
      <c r="E57" s="64">
        <v>2240273.0699999998</v>
      </c>
      <c r="F57" s="64">
        <v>1792568</v>
      </c>
      <c r="G57" s="64">
        <v>16541989.850000001</v>
      </c>
    </row>
    <row r="58" spans="1:7" x14ac:dyDescent="0.3">
      <c r="A58" s="42" t="s">
        <v>234</v>
      </c>
      <c r="B58" s="64">
        <v>21942510.300000001</v>
      </c>
      <c r="C58" s="64">
        <v>2541388.2300000004</v>
      </c>
      <c r="D58" s="64">
        <v>24483898.530000001</v>
      </c>
      <c r="E58" s="64">
        <v>1854827.97</v>
      </c>
      <c r="F58" s="64">
        <v>19130.939999999999</v>
      </c>
      <c r="G58" s="64">
        <v>22629070.560000002</v>
      </c>
    </row>
    <row r="59" spans="1:7" x14ac:dyDescent="0.3">
      <c r="A59" s="42" t="s">
        <v>235</v>
      </c>
      <c r="B59" s="64">
        <v>0</v>
      </c>
      <c r="C59" s="64">
        <v>0</v>
      </c>
      <c r="D59" s="64">
        <v>0</v>
      </c>
      <c r="E59" s="64">
        <v>0</v>
      </c>
      <c r="F59" s="64">
        <v>0</v>
      </c>
      <c r="G59" s="64">
        <v>0</v>
      </c>
    </row>
    <row r="60" spans="1:7" x14ac:dyDescent="0.3">
      <c r="A60" s="42" t="s">
        <v>236</v>
      </c>
      <c r="B60" s="64">
        <v>0</v>
      </c>
      <c r="C60" s="64">
        <v>0</v>
      </c>
      <c r="D60" s="64">
        <v>0</v>
      </c>
      <c r="E60" s="64">
        <v>0</v>
      </c>
      <c r="F60" s="64">
        <v>0</v>
      </c>
      <c r="G60" s="64">
        <v>0</v>
      </c>
    </row>
    <row r="61" spans="1:7" x14ac:dyDescent="0.3">
      <c r="A61" s="4" t="s">
        <v>237</v>
      </c>
      <c r="B61" s="64">
        <v>0</v>
      </c>
      <c r="C61" s="64">
        <v>38500328.479999997</v>
      </c>
      <c r="D61" s="64">
        <v>38500328.479999997</v>
      </c>
      <c r="E61" s="64">
        <v>53331.05</v>
      </c>
      <c r="F61" s="64">
        <v>53331.05</v>
      </c>
      <c r="G61" s="64">
        <v>38446997.43</v>
      </c>
    </row>
    <row r="62" spans="1:7" x14ac:dyDescent="0.3">
      <c r="A62" s="42" t="s">
        <v>238</v>
      </c>
      <c r="B62" s="64">
        <v>0</v>
      </c>
      <c r="C62" s="64">
        <v>36160956.649999999</v>
      </c>
      <c r="D62" s="64">
        <v>36160956.649999999</v>
      </c>
      <c r="E62" s="64">
        <v>30794.05</v>
      </c>
      <c r="F62" s="64">
        <v>30794.05</v>
      </c>
      <c r="G62" s="64">
        <v>36130162.600000001</v>
      </c>
    </row>
    <row r="63" spans="1:7" x14ac:dyDescent="0.3">
      <c r="A63" s="42" t="s">
        <v>239</v>
      </c>
      <c r="B63" s="64">
        <v>0</v>
      </c>
      <c r="C63" s="64">
        <v>2179465.83</v>
      </c>
      <c r="D63" s="64">
        <v>2179465.83</v>
      </c>
      <c r="E63" s="64">
        <v>0</v>
      </c>
      <c r="F63" s="64">
        <v>0</v>
      </c>
      <c r="G63" s="64">
        <v>2179465.83</v>
      </c>
    </row>
    <row r="64" spans="1:7" x14ac:dyDescent="0.3">
      <c r="A64" s="42" t="s">
        <v>240</v>
      </c>
      <c r="B64" s="64">
        <v>0</v>
      </c>
      <c r="C64" s="64">
        <v>0</v>
      </c>
      <c r="D64" s="64">
        <v>0</v>
      </c>
      <c r="E64" s="64">
        <v>0</v>
      </c>
      <c r="F64" s="64">
        <v>0</v>
      </c>
      <c r="G64" s="64">
        <v>0</v>
      </c>
    </row>
    <row r="65" spans="1:7" x14ac:dyDescent="0.3">
      <c r="A65" s="42" t="s">
        <v>241</v>
      </c>
      <c r="B65" s="64">
        <v>0</v>
      </c>
      <c r="C65" s="64">
        <v>0</v>
      </c>
      <c r="D65" s="64">
        <v>0</v>
      </c>
      <c r="E65" s="64">
        <v>0</v>
      </c>
      <c r="F65" s="64">
        <v>0</v>
      </c>
      <c r="G65" s="64">
        <v>0</v>
      </c>
    </row>
    <row r="66" spans="1:7" x14ac:dyDescent="0.3">
      <c r="A66" s="42" t="s">
        <v>242</v>
      </c>
      <c r="B66" s="64">
        <v>0</v>
      </c>
      <c r="C66" s="64">
        <v>0</v>
      </c>
      <c r="D66" s="64">
        <v>0</v>
      </c>
      <c r="E66" s="64">
        <v>0</v>
      </c>
      <c r="F66" s="64">
        <v>0</v>
      </c>
      <c r="G66" s="64">
        <v>0</v>
      </c>
    </row>
    <row r="67" spans="1:7" x14ac:dyDescent="0.3">
      <c r="A67" s="42" t="s">
        <v>243</v>
      </c>
      <c r="B67" s="64">
        <v>0</v>
      </c>
      <c r="C67" s="64">
        <v>0</v>
      </c>
      <c r="D67" s="64">
        <v>0</v>
      </c>
      <c r="E67" s="64">
        <v>0</v>
      </c>
      <c r="F67" s="64">
        <v>0</v>
      </c>
      <c r="G67" s="64">
        <v>0</v>
      </c>
    </row>
    <row r="68" spans="1:7" x14ac:dyDescent="0.3">
      <c r="A68" s="42" t="s">
        <v>244</v>
      </c>
      <c r="B68" s="64">
        <v>0</v>
      </c>
      <c r="C68" s="64">
        <v>159906</v>
      </c>
      <c r="D68" s="64">
        <v>159906</v>
      </c>
      <c r="E68" s="64">
        <v>22537</v>
      </c>
      <c r="F68" s="64">
        <v>22537</v>
      </c>
      <c r="G68" s="64">
        <v>137369</v>
      </c>
    </row>
    <row r="69" spans="1:7" x14ac:dyDescent="0.3">
      <c r="A69" s="42" t="s">
        <v>245</v>
      </c>
      <c r="B69" s="64">
        <v>0</v>
      </c>
      <c r="C69" s="64">
        <v>0</v>
      </c>
      <c r="D69" s="64">
        <v>0</v>
      </c>
      <c r="E69" s="64">
        <v>0</v>
      </c>
      <c r="F69" s="64">
        <v>0</v>
      </c>
      <c r="G69" s="64">
        <v>0</v>
      </c>
    </row>
    <row r="70" spans="1:7" x14ac:dyDescent="0.3">
      <c r="A70" s="42" t="s">
        <v>246</v>
      </c>
      <c r="B70" s="64">
        <v>0</v>
      </c>
      <c r="C70" s="64">
        <v>0</v>
      </c>
      <c r="D70" s="64">
        <v>0</v>
      </c>
      <c r="E70" s="64">
        <v>0</v>
      </c>
      <c r="F70" s="64">
        <v>0</v>
      </c>
      <c r="G70" s="64">
        <v>0</v>
      </c>
    </row>
    <row r="71" spans="1:7" x14ac:dyDescent="0.3">
      <c r="A71" s="43" t="s">
        <v>254</v>
      </c>
      <c r="B71" s="66">
        <v>120208307.75999999</v>
      </c>
      <c r="C71" s="66">
        <v>72273583.799999997</v>
      </c>
      <c r="D71" s="66">
        <v>192481891.56000003</v>
      </c>
      <c r="E71" s="66">
        <v>45672517.490000002</v>
      </c>
      <c r="F71" s="66">
        <v>45672517.490000002</v>
      </c>
      <c r="G71" s="66">
        <v>146809374.07000002</v>
      </c>
    </row>
    <row r="72" spans="1:7" x14ac:dyDescent="0.3">
      <c r="A72" s="42" t="s">
        <v>248</v>
      </c>
      <c r="B72" s="64">
        <v>120208307.75999999</v>
      </c>
      <c r="C72" s="64">
        <v>72273583.799999997</v>
      </c>
      <c r="D72" s="64">
        <v>192481891.56000003</v>
      </c>
      <c r="E72" s="64">
        <v>45672517.490000002</v>
      </c>
      <c r="F72" s="64">
        <v>45672517.490000002</v>
      </c>
      <c r="G72" s="64">
        <v>146809374.07000002</v>
      </c>
    </row>
    <row r="73" spans="1:7" ht="28.8" x14ac:dyDescent="0.3">
      <c r="A73" s="42" t="s">
        <v>249</v>
      </c>
      <c r="B73" s="64">
        <v>0</v>
      </c>
      <c r="C73" s="64">
        <v>0</v>
      </c>
      <c r="D73" s="64">
        <v>0</v>
      </c>
      <c r="E73" s="64">
        <v>0</v>
      </c>
      <c r="F73" s="64">
        <v>0</v>
      </c>
      <c r="G73" s="64">
        <v>0</v>
      </c>
    </row>
    <row r="74" spans="1:7" x14ac:dyDescent="0.3">
      <c r="A74" s="42" t="s">
        <v>250</v>
      </c>
      <c r="B74" s="64">
        <v>0</v>
      </c>
      <c r="C74" s="64">
        <v>0</v>
      </c>
      <c r="D74" s="64">
        <v>0</v>
      </c>
      <c r="E74" s="64">
        <v>0</v>
      </c>
      <c r="F74" s="64">
        <v>0</v>
      </c>
      <c r="G74" s="64">
        <v>0</v>
      </c>
    </row>
    <row r="75" spans="1:7" x14ac:dyDescent="0.3">
      <c r="A75" s="42" t="s">
        <v>251</v>
      </c>
      <c r="B75" s="64">
        <v>0</v>
      </c>
      <c r="C75" s="64">
        <v>0</v>
      </c>
      <c r="D75" s="64">
        <v>0</v>
      </c>
      <c r="E75" s="64">
        <v>0</v>
      </c>
      <c r="F75" s="64">
        <v>0</v>
      </c>
      <c r="G75" s="64">
        <v>0</v>
      </c>
    </row>
    <row r="76" spans="1:7" x14ac:dyDescent="0.3">
      <c r="A76" s="10"/>
      <c r="B76" s="67"/>
      <c r="C76" s="67"/>
      <c r="D76" s="67"/>
      <c r="E76" s="67"/>
      <c r="F76" s="67"/>
      <c r="G76" s="67"/>
    </row>
    <row r="77" spans="1:7" x14ac:dyDescent="0.3">
      <c r="A77" s="3" t="s">
        <v>131</v>
      </c>
      <c r="B77" s="65">
        <v>5318343755</v>
      </c>
      <c r="C77" s="65">
        <v>1497246326</v>
      </c>
      <c r="D77" s="65">
        <v>6815590081</v>
      </c>
      <c r="E77" s="65">
        <v>1148616934</v>
      </c>
      <c r="F77" s="65">
        <v>1059292437</v>
      </c>
      <c r="G77" s="65">
        <v>5666973148</v>
      </c>
    </row>
    <row r="78" spans="1:7" x14ac:dyDescent="0.3">
      <c r="A78" s="11"/>
      <c r="B78" s="45"/>
      <c r="C78" s="45"/>
      <c r="D78" s="45"/>
      <c r="E78" s="45"/>
      <c r="F78" s="45"/>
      <c r="G78" s="45"/>
    </row>
    <row r="89" spans="1:5" x14ac:dyDescent="0.3">
      <c r="A89" s="20"/>
      <c r="B89" s="20"/>
      <c r="C89" s="21"/>
      <c r="D89" s="21"/>
      <c r="E89" s="21"/>
    </row>
    <row r="90" spans="1:5" x14ac:dyDescent="0.3">
      <c r="A90" s="22" t="s">
        <v>43</v>
      </c>
      <c r="B90" s="20"/>
      <c r="C90" s="189" t="s">
        <v>44</v>
      </c>
      <c r="D90" s="189"/>
      <c r="E90" s="189"/>
    </row>
    <row r="91" spans="1:5" x14ac:dyDescent="0.3">
      <c r="A91" s="23" t="s">
        <v>45</v>
      </c>
      <c r="B91" s="20"/>
      <c r="C91" s="189" t="s">
        <v>46</v>
      </c>
      <c r="D91" s="189"/>
      <c r="E91" s="189"/>
    </row>
  </sheetData>
  <mergeCells count="11">
    <mergeCell ref="A6:G6"/>
    <mergeCell ref="A1:G1"/>
    <mergeCell ref="A2:G2"/>
    <mergeCell ref="A3:G3"/>
    <mergeCell ref="A4:G4"/>
    <mergeCell ref="A5:G5"/>
    <mergeCell ref="A7:A8"/>
    <mergeCell ref="B7:F7"/>
    <mergeCell ref="G7:G8"/>
    <mergeCell ref="C90:E90"/>
    <mergeCell ref="C91:E91"/>
  </mergeCells>
  <pageMargins left="0.7" right="0.7" top="0.75" bottom="0.75" header="0.3" footer="0.3"/>
  <pageSetup scale="4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A1:G47"/>
  <sheetViews>
    <sheetView topLeftCell="A8" zoomScaleNormal="100" workbookViewId="0">
      <selection activeCell="A7" sqref="A7:A8"/>
    </sheetView>
  </sheetViews>
  <sheetFormatPr baseColWidth="10" defaultRowHeight="14.4" x14ac:dyDescent="0.3"/>
  <cols>
    <col min="1" max="1" width="56.109375" customWidth="1"/>
    <col min="2" max="2" width="16.88671875" bestFit="1" customWidth="1"/>
    <col min="3" max="3" width="14.109375" bestFit="1" customWidth="1"/>
    <col min="4" max="4" width="16.88671875" bestFit="1" customWidth="1"/>
    <col min="5" max="6" width="15.109375" bestFit="1" customWidth="1"/>
    <col min="7" max="7" width="16.88671875" bestFit="1" customWidth="1"/>
  </cols>
  <sheetData>
    <row r="1" spans="1:7" ht="21" x14ac:dyDescent="0.3">
      <c r="A1" s="259" t="s">
        <v>255</v>
      </c>
      <c r="B1" s="252"/>
      <c r="C1" s="252"/>
      <c r="D1" s="252"/>
      <c r="E1" s="252"/>
      <c r="F1" s="252"/>
      <c r="G1" s="252"/>
    </row>
    <row r="2" spans="1:7" x14ac:dyDescent="0.3">
      <c r="A2" s="240" t="s">
        <v>338</v>
      </c>
      <c r="B2" s="241"/>
      <c r="C2" s="241"/>
      <c r="D2" s="241"/>
      <c r="E2" s="241"/>
      <c r="F2" s="241"/>
      <c r="G2" s="242"/>
    </row>
    <row r="3" spans="1:7" x14ac:dyDescent="0.3">
      <c r="A3" s="246" t="s">
        <v>48</v>
      </c>
      <c r="B3" s="247"/>
      <c r="C3" s="247"/>
      <c r="D3" s="247"/>
      <c r="E3" s="247"/>
      <c r="F3" s="247"/>
      <c r="G3" s="248"/>
    </row>
    <row r="4" spans="1:7" x14ac:dyDescent="0.3">
      <c r="A4" s="246" t="s">
        <v>256</v>
      </c>
      <c r="B4" s="247"/>
      <c r="C4" s="247"/>
      <c r="D4" s="247"/>
      <c r="E4" s="247"/>
      <c r="F4" s="247"/>
      <c r="G4" s="248"/>
    </row>
    <row r="5" spans="1:7" x14ac:dyDescent="0.3">
      <c r="A5" s="246" t="s">
        <v>423</v>
      </c>
      <c r="B5" s="247"/>
      <c r="C5" s="247"/>
      <c r="D5" s="247"/>
      <c r="E5" s="247"/>
      <c r="F5" s="247"/>
      <c r="G5" s="248"/>
    </row>
    <row r="6" spans="1:7" x14ac:dyDescent="0.3">
      <c r="A6" s="249" t="s">
        <v>2</v>
      </c>
      <c r="B6" s="250"/>
      <c r="C6" s="250"/>
      <c r="D6" s="250"/>
      <c r="E6" s="250"/>
      <c r="F6" s="250"/>
      <c r="G6" s="251"/>
    </row>
    <row r="7" spans="1:7" x14ac:dyDescent="0.3">
      <c r="A7" s="253" t="s">
        <v>257</v>
      </c>
      <c r="B7" s="256" t="s">
        <v>50</v>
      </c>
      <c r="C7" s="256"/>
      <c r="D7" s="256"/>
      <c r="E7" s="256"/>
      <c r="F7" s="256"/>
      <c r="G7" s="256" t="s">
        <v>51</v>
      </c>
    </row>
    <row r="8" spans="1:7" ht="28.8" x14ac:dyDescent="0.3">
      <c r="A8" s="254"/>
      <c r="B8" s="2" t="s">
        <v>52</v>
      </c>
      <c r="C8" s="46" t="s">
        <v>218</v>
      </c>
      <c r="D8" s="46" t="s">
        <v>135</v>
      </c>
      <c r="E8" s="46" t="s">
        <v>5</v>
      </c>
      <c r="F8" s="46" t="s">
        <v>22</v>
      </c>
      <c r="G8" s="266"/>
    </row>
    <row r="9" spans="1:7" x14ac:dyDescent="0.3">
      <c r="A9" s="35" t="s">
        <v>258</v>
      </c>
      <c r="B9" s="60">
        <v>1859565497.0800009</v>
      </c>
      <c r="C9" s="60">
        <v>-19655576.84</v>
      </c>
      <c r="D9" s="60">
        <v>1839909920.2400007</v>
      </c>
      <c r="E9" s="60">
        <v>318868883.59000003</v>
      </c>
      <c r="F9" s="60">
        <v>318868883.59000003</v>
      </c>
      <c r="G9" s="60">
        <v>1521041036.6500006</v>
      </c>
    </row>
    <row r="10" spans="1:7" x14ac:dyDescent="0.3">
      <c r="A10" s="4" t="s">
        <v>259</v>
      </c>
      <c r="B10" s="61">
        <v>982397057.97000051</v>
      </c>
      <c r="C10" s="61">
        <v>0</v>
      </c>
      <c r="D10" s="61">
        <v>982397057.97000039</v>
      </c>
      <c r="E10" s="61">
        <v>196732913.66999996</v>
      </c>
      <c r="F10" s="61">
        <v>196732913.66999996</v>
      </c>
      <c r="G10" s="61">
        <v>785664144.30000043</v>
      </c>
    </row>
    <row r="11" spans="1:7" x14ac:dyDescent="0.3">
      <c r="A11" s="4" t="s">
        <v>260</v>
      </c>
      <c r="B11" s="61">
        <v>0</v>
      </c>
      <c r="C11" s="61">
        <v>0</v>
      </c>
      <c r="D11" s="61">
        <v>0</v>
      </c>
      <c r="E11" s="61">
        <v>0</v>
      </c>
      <c r="F11" s="61">
        <v>0</v>
      </c>
      <c r="G11" s="61">
        <v>0</v>
      </c>
    </row>
    <row r="12" spans="1:7" x14ac:dyDescent="0.3">
      <c r="A12" s="4" t="s">
        <v>261</v>
      </c>
      <c r="B12" s="61">
        <v>49548427.799999997</v>
      </c>
      <c r="C12" s="61">
        <v>0</v>
      </c>
      <c r="D12" s="61">
        <v>49548427.799999997</v>
      </c>
      <c r="E12" s="61">
        <v>10040652.870000001</v>
      </c>
      <c r="F12" s="61">
        <v>10040652.870000001</v>
      </c>
      <c r="G12" s="61">
        <v>39507774.929999992</v>
      </c>
    </row>
    <row r="13" spans="1:7" x14ac:dyDescent="0.3">
      <c r="A13" s="41" t="s">
        <v>262</v>
      </c>
      <c r="B13" s="61">
        <v>43928686.958544746</v>
      </c>
      <c r="C13" s="61">
        <v>0</v>
      </c>
      <c r="D13" s="61">
        <v>43928686.958544746</v>
      </c>
      <c r="E13" s="61">
        <v>8901850.5</v>
      </c>
      <c r="F13" s="61">
        <v>8901850.5</v>
      </c>
      <c r="G13" s="61">
        <v>35026836.458544746</v>
      </c>
    </row>
    <row r="14" spans="1:7" x14ac:dyDescent="0.3">
      <c r="A14" s="41" t="s">
        <v>263</v>
      </c>
      <c r="B14" s="61">
        <v>5619740.8414552519</v>
      </c>
      <c r="C14" s="61">
        <v>0</v>
      </c>
      <c r="D14" s="61">
        <v>5619740.8414552519</v>
      </c>
      <c r="E14" s="61">
        <v>1138802.3700000001</v>
      </c>
      <c r="F14" s="61">
        <v>1138802.3700000001</v>
      </c>
      <c r="G14" s="61">
        <v>4480938.4714552518</v>
      </c>
    </row>
    <row r="15" spans="1:7" x14ac:dyDescent="0.3">
      <c r="A15" s="4" t="s">
        <v>264</v>
      </c>
      <c r="B15" s="61">
        <v>827620011.31000042</v>
      </c>
      <c r="C15" s="61">
        <v>-19655576.84</v>
      </c>
      <c r="D15" s="61">
        <v>807964434.47000039</v>
      </c>
      <c r="E15" s="61">
        <v>112095317.05000004</v>
      </c>
      <c r="F15" s="61">
        <v>112095317.05000006</v>
      </c>
      <c r="G15" s="61">
        <v>695869117.42000031</v>
      </c>
    </row>
    <row r="16" spans="1:7" ht="28.8" x14ac:dyDescent="0.3">
      <c r="A16" s="43" t="s">
        <v>265</v>
      </c>
      <c r="B16" s="61">
        <v>0</v>
      </c>
      <c r="C16" s="61">
        <v>0</v>
      </c>
      <c r="D16" s="61">
        <v>0</v>
      </c>
      <c r="E16" s="61">
        <v>0</v>
      </c>
      <c r="F16" s="61">
        <v>0</v>
      </c>
      <c r="G16" s="61">
        <v>0</v>
      </c>
    </row>
    <row r="17" spans="1:7" x14ac:dyDescent="0.3">
      <c r="A17" s="41" t="s">
        <v>266</v>
      </c>
      <c r="B17" s="61">
        <v>0</v>
      </c>
      <c r="C17" s="61">
        <v>0</v>
      </c>
      <c r="D17" s="61">
        <v>0</v>
      </c>
      <c r="E17" s="61">
        <v>0</v>
      </c>
      <c r="F17" s="61">
        <v>0</v>
      </c>
      <c r="G17" s="61">
        <v>0</v>
      </c>
    </row>
    <row r="18" spans="1:7" x14ac:dyDescent="0.3">
      <c r="A18" s="41" t="s">
        <v>267</v>
      </c>
      <c r="B18" s="61">
        <v>0</v>
      </c>
      <c r="C18" s="61">
        <v>0</v>
      </c>
      <c r="D18" s="61">
        <v>0</v>
      </c>
      <c r="E18" s="61">
        <v>0</v>
      </c>
      <c r="F18" s="61">
        <v>0</v>
      </c>
      <c r="G18" s="61">
        <v>0</v>
      </c>
    </row>
    <row r="19" spans="1:7" x14ac:dyDescent="0.3">
      <c r="A19" s="4" t="s">
        <v>268</v>
      </c>
      <c r="B19" s="61">
        <v>0</v>
      </c>
      <c r="C19" s="61">
        <v>0</v>
      </c>
      <c r="D19" s="61">
        <v>0</v>
      </c>
      <c r="E19" s="61">
        <v>0</v>
      </c>
      <c r="F19" s="61">
        <v>0</v>
      </c>
      <c r="G19" s="61">
        <v>0</v>
      </c>
    </row>
    <row r="20" spans="1:7" x14ac:dyDescent="0.3">
      <c r="A20" s="10"/>
      <c r="B20" s="62"/>
      <c r="C20" s="62"/>
      <c r="D20" s="62"/>
      <c r="E20" s="62"/>
      <c r="F20" s="62"/>
      <c r="G20" s="62"/>
    </row>
    <row r="21" spans="1:7" x14ac:dyDescent="0.3">
      <c r="A21" s="47" t="s">
        <v>269</v>
      </c>
      <c r="B21" s="60">
        <v>350000000.16000003</v>
      </c>
      <c r="C21" s="60">
        <v>19655576.840000004</v>
      </c>
      <c r="D21" s="60">
        <v>369655577</v>
      </c>
      <c r="E21" s="60">
        <v>116501180.84999999</v>
      </c>
      <c r="F21" s="60">
        <v>116501180.84999999</v>
      </c>
      <c r="G21" s="60">
        <v>253154396.15000001</v>
      </c>
    </row>
    <row r="22" spans="1:7" x14ac:dyDescent="0.3">
      <c r="A22" s="4" t="s">
        <v>259</v>
      </c>
      <c r="B22" s="61">
        <v>0</v>
      </c>
      <c r="C22" s="61">
        <v>0</v>
      </c>
      <c r="D22" s="61">
        <v>0</v>
      </c>
      <c r="E22" s="61">
        <v>0</v>
      </c>
      <c r="F22" s="61">
        <v>0</v>
      </c>
      <c r="G22" s="61">
        <v>0</v>
      </c>
    </row>
    <row r="23" spans="1:7" x14ac:dyDescent="0.3">
      <c r="A23" s="4" t="s">
        <v>260</v>
      </c>
      <c r="B23" s="61">
        <v>0</v>
      </c>
      <c r="C23" s="61">
        <v>0</v>
      </c>
      <c r="D23" s="61">
        <v>0</v>
      </c>
      <c r="E23" s="61">
        <v>0</v>
      </c>
      <c r="F23" s="61">
        <v>0</v>
      </c>
      <c r="G23" s="61">
        <v>0</v>
      </c>
    </row>
    <row r="24" spans="1:7" x14ac:dyDescent="0.3">
      <c r="A24" s="4" t="s">
        <v>261</v>
      </c>
      <c r="B24" s="61">
        <v>0</v>
      </c>
      <c r="C24" s="61">
        <v>0</v>
      </c>
      <c r="D24" s="61">
        <v>0</v>
      </c>
      <c r="E24" s="61">
        <v>0</v>
      </c>
      <c r="F24" s="61">
        <v>0</v>
      </c>
      <c r="G24" s="61">
        <v>0</v>
      </c>
    </row>
    <row r="25" spans="1:7" x14ac:dyDescent="0.3">
      <c r="A25" s="41" t="s">
        <v>262</v>
      </c>
      <c r="B25" s="61">
        <v>0</v>
      </c>
      <c r="C25" s="61">
        <v>0</v>
      </c>
      <c r="D25" s="61">
        <v>0</v>
      </c>
      <c r="E25" s="61">
        <v>0</v>
      </c>
      <c r="F25" s="61">
        <v>0</v>
      </c>
      <c r="G25" s="61">
        <v>0</v>
      </c>
    </row>
    <row r="26" spans="1:7" x14ac:dyDescent="0.3">
      <c r="A26" s="41" t="s">
        <v>263</v>
      </c>
      <c r="B26" s="61">
        <v>0</v>
      </c>
      <c r="C26" s="61">
        <v>0</v>
      </c>
      <c r="D26" s="61">
        <v>0</v>
      </c>
      <c r="E26" s="61">
        <v>0</v>
      </c>
      <c r="F26" s="61">
        <v>0</v>
      </c>
      <c r="G26" s="61">
        <v>0</v>
      </c>
    </row>
    <row r="27" spans="1:7" x14ac:dyDescent="0.3">
      <c r="A27" s="4" t="s">
        <v>264</v>
      </c>
      <c r="B27" s="61">
        <v>350000000.16000003</v>
      </c>
      <c r="C27" s="61">
        <v>19655576.840000004</v>
      </c>
      <c r="D27" s="61">
        <v>369655577</v>
      </c>
      <c r="E27" s="61">
        <v>116501180.84999999</v>
      </c>
      <c r="F27" s="61">
        <v>116501180.84999999</v>
      </c>
      <c r="G27" s="61">
        <v>253154396.15000001</v>
      </c>
    </row>
    <row r="28" spans="1:7" ht="28.8" x14ac:dyDescent="0.3">
      <c r="A28" s="43" t="s">
        <v>265</v>
      </c>
      <c r="B28" s="61">
        <v>0</v>
      </c>
      <c r="C28" s="61">
        <v>0</v>
      </c>
      <c r="D28" s="61">
        <v>0</v>
      </c>
      <c r="E28" s="61">
        <v>0</v>
      </c>
      <c r="F28" s="61">
        <v>0</v>
      </c>
      <c r="G28" s="61">
        <v>0</v>
      </c>
    </row>
    <row r="29" spans="1:7" x14ac:dyDescent="0.3">
      <c r="A29" s="41" t="s">
        <v>266</v>
      </c>
      <c r="B29" s="61">
        <v>0</v>
      </c>
      <c r="C29" s="61">
        <v>0</v>
      </c>
      <c r="D29" s="61">
        <v>0</v>
      </c>
      <c r="E29" s="61">
        <v>0</v>
      </c>
      <c r="F29" s="61">
        <v>0</v>
      </c>
      <c r="G29" s="61">
        <v>0</v>
      </c>
    </row>
    <row r="30" spans="1:7" x14ac:dyDescent="0.3">
      <c r="A30" s="41" t="s">
        <v>267</v>
      </c>
      <c r="B30" s="61">
        <v>0</v>
      </c>
      <c r="C30" s="61">
        <v>0</v>
      </c>
      <c r="D30" s="61">
        <v>0</v>
      </c>
      <c r="E30" s="61">
        <v>0</v>
      </c>
      <c r="F30" s="61">
        <v>0</v>
      </c>
      <c r="G30" s="61">
        <v>0</v>
      </c>
    </row>
    <row r="31" spans="1:7" x14ac:dyDescent="0.3">
      <c r="A31" s="4" t="s">
        <v>268</v>
      </c>
      <c r="B31" s="61">
        <v>0</v>
      </c>
      <c r="C31" s="61">
        <v>0</v>
      </c>
      <c r="D31" s="61">
        <v>0</v>
      </c>
      <c r="E31" s="61">
        <v>0</v>
      </c>
      <c r="F31" s="61">
        <v>0</v>
      </c>
      <c r="G31" s="61">
        <v>0</v>
      </c>
    </row>
    <row r="32" spans="1:7" x14ac:dyDescent="0.3">
      <c r="A32" s="10"/>
      <c r="B32" s="62"/>
      <c r="C32" s="62"/>
      <c r="D32" s="62"/>
      <c r="E32" s="62"/>
      <c r="F32" s="62"/>
      <c r="G32" s="62"/>
    </row>
    <row r="33" spans="1:7" x14ac:dyDescent="0.3">
      <c r="A33" s="3" t="s">
        <v>270</v>
      </c>
      <c r="B33" s="60">
        <v>2209565497.2400007</v>
      </c>
      <c r="C33" s="60">
        <v>0</v>
      </c>
      <c r="D33" s="60">
        <v>2209565497.2400007</v>
      </c>
      <c r="E33" s="60">
        <v>435370064.44000006</v>
      </c>
      <c r="F33" s="60">
        <v>435370064.44000006</v>
      </c>
      <c r="G33" s="60">
        <v>1774195432.8000007</v>
      </c>
    </row>
    <row r="34" spans="1:7" x14ac:dyDescent="0.3">
      <c r="A34" s="32"/>
      <c r="B34" s="48"/>
      <c r="C34" s="48"/>
      <c r="D34" s="48"/>
      <c r="E34" s="48"/>
      <c r="F34" s="48"/>
      <c r="G34" s="48"/>
    </row>
    <row r="45" spans="1:7" x14ac:dyDescent="0.3">
      <c r="A45" s="20"/>
      <c r="B45" s="20"/>
      <c r="C45" s="21"/>
      <c r="D45" s="21"/>
      <c r="E45" s="21"/>
    </row>
    <row r="46" spans="1:7" x14ac:dyDescent="0.3">
      <c r="A46" s="22" t="s">
        <v>43</v>
      </c>
      <c r="B46" s="20"/>
      <c r="C46" s="189" t="s">
        <v>44</v>
      </c>
      <c r="D46" s="189"/>
      <c r="E46" s="189"/>
    </row>
    <row r="47" spans="1:7" x14ac:dyDescent="0.3">
      <c r="A47" s="23" t="s">
        <v>45</v>
      </c>
      <c r="B47" s="20"/>
      <c r="C47" s="189" t="s">
        <v>46</v>
      </c>
      <c r="D47" s="189"/>
      <c r="E47" s="189"/>
    </row>
  </sheetData>
  <mergeCells count="11">
    <mergeCell ref="A6:G6"/>
    <mergeCell ref="A1:G1"/>
    <mergeCell ref="A2:G2"/>
    <mergeCell ref="A3:G3"/>
    <mergeCell ref="A4:G4"/>
    <mergeCell ref="A5:G5"/>
    <mergeCell ref="A7:A8"/>
    <mergeCell ref="B7:F7"/>
    <mergeCell ref="G7:G8"/>
    <mergeCell ref="C46:E46"/>
    <mergeCell ref="C47:E47"/>
  </mergeCells>
  <pageMargins left="0.7" right="0.7" top="0.75" bottom="0.75" header="0.3" footer="0.3"/>
  <pageSetup scale="6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A1:G49"/>
  <sheetViews>
    <sheetView workbookViewId="0">
      <selection activeCell="A5" sqref="A5:G5"/>
    </sheetView>
  </sheetViews>
  <sheetFormatPr baseColWidth="10" defaultRowHeight="14.4" x14ac:dyDescent="0.3"/>
  <cols>
    <col min="1" max="1" width="73.44140625" bestFit="1" customWidth="1"/>
    <col min="2" max="7" width="16.88671875" bestFit="1" customWidth="1"/>
  </cols>
  <sheetData>
    <row r="1" spans="1:7" ht="21" x14ac:dyDescent="0.3">
      <c r="A1" s="252" t="s">
        <v>271</v>
      </c>
      <c r="B1" s="252"/>
      <c r="C1" s="252"/>
      <c r="D1" s="252"/>
      <c r="E1" s="252"/>
      <c r="F1" s="252"/>
      <c r="G1" s="252"/>
    </row>
    <row r="2" spans="1:7" x14ac:dyDescent="0.3">
      <c r="A2" s="240" t="s">
        <v>272</v>
      </c>
      <c r="B2" s="241"/>
      <c r="C2" s="241"/>
      <c r="D2" s="241"/>
      <c r="E2" s="241"/>
      <c r="F2" s="241"/>
      <c r="G2" s="242"/>
    </row>
    <row r="3" spans="1:7" x14ac:dyDescent="0.3">
      <c r="A3" s="243" t="s">
        <v>273</v>
      </c>
      <c r="B3" s="244"/>
      <c r="C3" s="244"/>
      <c r="D3" s="244"/>
      <c r="E3" s="244"/>
      <c r="F3" s="244"/>
      <c r="G3" s="245"/>
    </row>
    <row r="4" spans="1:7" x14ac:dyDescent="0.3">
      <c r="A4" s="243" t="s">
        <v>2</v>
      </c>
      <c r="B4" s="244"/>
      <c r="C4" s="244"/>
      <c r="D4" s="244"/>
      <c r="E4" s="244"/>
      <c r="F4" s="244"/>
      <c r="G4" s="245"/>
    </row>
    <row r="5" spans="1:7" x14ac:dyDescent="0.3">
      <c r="A5" s="243" t="s">
        <v>274</v>
      </c>
      <c r="B5" s="244"/>
      <c r="C5" s="244"/>
      <c r="D5" s="244"/>
      <c r="E5" s="244"/>
      <c r="F5" s="244"/>
      <c r="G5" s="245"/>
    </row>
    <row r="6" spans="1:7" x14ac:dyDescent="0.3">
      <c r="A6" s="253" t="s">
        <v>275</v>
      </c>
      <c r="B6" s="49">
        <v>2020</v>
      </c>
      <c r="C6" s="267" t="s">
        <v>276</v>
      </c>
      <c r="D6" s="267" t="s">
        <v>277</v>
      </c>
      <c r="E6" s="267" t="s">
        <v>278</v>
      </c>
      <c r="F6" s="267" t="s">
        <v>279</v>
      </c>
      <c r="G6" s="267" t="s">
        <v>280</v>
      </c>
    </row>
    <row r="7" spans="1:7" x14ac:dyDescent="0.3">
      <c r="A7" s="254"/>
      <c r="B7" s="50" t="s">
        <v>308</v>
      </c>
      <c r="C7" s="268"/>
      <c r="D7" s="268"/>
      <c r="E7" s="268"/>
      <c r="F7" s="268"/>
      <c r="G7" s="268"/>
    </row>
    <row r="8" spans="1:7" x14ac:dyDescent="0.3">
      <c r="A8" s="35" t="s">
        <v>282</v>
      </c>
      <c r="B8" s="55">
        <v>4197995047.6701727</v>
      </c>
      <c r="C8" s="55">
        <v>4323934899.1002789</v>
      </c>
      <c r="D8" s="55">
        <v>4453652946.073288</v>
      </c>
      <c r="E8" s="55">
        <v>4587262534.4554863</v>
      </c>
      <c r="F8" s="55">
        <v>4724880410.489151</v>
      </c>
      <c r="G8" s="55">
        <v>4866626822.8038263</v>
      </c>
    </row>
    <row r="9" spans="1:7" x14ac:dyDescent="0.3">
      <c r="A9" s="4" t="s">
        <v>283</v>
      </c>
      <c r="B9" s="56">
        <v>1165105770.7050998</v>
      </c>
      <c r="C9" s="56">
        <v>1200058943.8262529</v>
      </c>
      <c r="D9" s="56">
        <v>1236060712.1410406</v>
      </c>
      <c r="E9" s="56">
        <v>1273142533.5052719</v>
      </c>
      <c r="F9" s="56">
        <v>1311336809.5104301</v>
      </c>
      <c r="G9" s="56">
        <v>1350676913.795743</v>
      </c>
    </row>
    <row r="10" spans="1:7" x14ac:dyDescent="0.3">
      <c r="A10" s="4" t="s">
        <v>284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</row>
    <row r="11" spans="1:7" x14ac:dyDescent="0.3">
      <c r="A11" s="4" t="s">
        <v>285</v>
      </c>
      <c r="B11" s="56">
        <v>27012.780000000002</v>
      </c>
      <c r="C11" s="56">
        <v>27823.163400000005</v>
      </c>
      <c r="D11" s="56">
        <v>28657.858302000004</v>
      </c>
      <c r="E11" s="56">
        <v>29517.594051060005</v>
      </c>
      <c r="F11" s="56">
        <v>30403.121872591804</v>
      </c>
      <c r="G11" s="56">
        <v>31315.21552876956</v>
      </c>
    </row>
    <row r="12" spans="1:7" x14ac:dyDescent="0.3">
      <c r="A12" s="4" t="s">
        <v>286</v>
      </c>
      <c r="B12" s="56">
        <v>368884574.0228945</v>
      </c>
      <c r="C12" s="56">
        <v>379951111.24358135</v>
      </c>
      <c r="D12" s="56">
        <v>391349644.58088881</v>
      </c>
      <c r="E12" s="56">
        <v>403090133.91831547</v>
      </c>
      <c r="F12" s="56">
        <v>415182837.93586493</v>
      </c>
      <c r="G12" s="56">
        <v>427638323.07394087</v>
      </c>
    </row>
    <row r="13" spans="1:7" x14ac:dyDescent="0.3">
      <c r="A13" s="4" t="s">
        <v>287</v>
      </c>
      <c r="B13" s="56">
        <v>116456157.02727857</v>
      </c>
      <c r="C13" s="56">
        <v>119949841.73809694</v>
      </c>
      <c r="D13" s="56">
        <v>123548336.99023984</v>
      </c>
      <c r="E13" s="56">
        <v>127254787.09994704</v>
      </c>
      <c r="F13" s="56">
        <v>131072430.71294545</v>
      </c>
      <c r="G13" s="56">
        <v>135004603.63433382</v>
      </c>
    </row>
    <row r="14" spans="1:7" x14ac:dyDescent="0.3">
      <c r="A14" s="4" t="s">
        <v>288</v>
      </c>
      <c r="B14" s="56">
        <v>213259485.09340003</v>
      </c>
      <c r="C14" s="56">
        <v>219657269.64620203</v>
      </c>
      <c r="D14" s="56">
        <v>226246987.7355881</v>
      </c>
      <c r="E14" s="56">
        <v>233034397.36765575</v>
      </c>
      <c r="F14" s="56">
        <v>240025429.28868544</v>
      </c>
      <c r="G14" s="56">
        <v>247226192.167346</v>
      </c>
    </row>
    <row r="15" spans="1:7" x14ac:dyDescent="0.3">
      <c r="A15" s="4" t="s">
        <v>289</v>
      </c>
      <c r="B15" s="56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</row>
    <row r="16" spans="1:7" x14ac:dyDescent="0.3">
      <c r="A16" s="4" t="s">
        <v>290</v>
      </c>
      <c r="B16" s="56">
        <v>2298784040.4341002</v>
      </c>
      <c r="C16" s="56">
        <v>2367747561.6471233</v>
      </c>
      <c r="D16" s="56">
        <v>2438779988.4965372</v>
      </c>
      <c r="E16" s="56">
        <v>2511943388.1514335</v>
      </c>
      <c r="F16" s="56">
        <v>2587301689.7959766</v>
      </c>
      <c r="G16" s="56">
        <v>2664920740.4898562</v>
      </c>
    </row>
    <row r="17" spans="1:7" x14ac:dyDescent="0.3">
      <c r="A17" s="51" t="s">
        <v>291</v>
      </c>
      <c r="B17" s="56">
        <v>35478007.607400008</v>
      </c>
      <c r="C17" s="56">
        <v>36542347.835622005</v>
      </c>
      <c r="D17" s="56">
        <v>37638618.270690665</v>
      </c>
      <c r="E17" s="56">
        <v>38767776.818811387</v>
      </c>
      <c r="F17" s="56">
        <v>39930810.123375729</v>
      </c>
      <c r="G17" s="56">
        <v>41128734.427077003</v>
      </c>
    </row>
    <row r="18" spans="1:7" x14ac:dyDescent="0.3">
      <c r="A18" s="4" t="s">
        <v>292</v>
      </c>
      <c r="B18" s="56">
        <v>0</v>
      </c>
      <c r="C18" s="56">
        <v>0</v>
      </c>
      <c r="D18" s="56">
        <v>0</v>
      </c>
      <c r="E18" s="56">
        <v>0</v>
      </c>
      <c r="F18" s="56">
        <v>0</v>
      </c>
      <c r="G18" s="56">
        <v>0</v>
      </c>
    </row>
    <row r="19" spans="1:7" x14ac:dyDescent="0.3">
      <c r="A19" s="4" t="s">
        <v>293</v>
      </c>
      <c r="B19" s="56">
        <v>0</v>
      </c>
      <c r="C19" s="56">
        <v>0</v>
      </c>
      <c r="D19" s="56">
        <v>0</v>
      </c>
      <c r="E19" s="56">
        <v>0</v>
      </c>
      <c r="F19" s="56">
        <v>0</v>
      </c>
      <c r="G19" s="56">
        <v>0</v>
      </c>
    </row>
    <row r="20" spans="1:7" x14ac:dyDescent="0.3">
      <c r="A20" s="4" t="s">
        <v>294</v>
      </c>
      <c r="B20" s="56">
        <v>0</v>
      </c>
      <c r="C20" s="56">
        <v>0</v>
      </c>
      <c r="D20" s="56">
        <v>0</v>
      </c>
      <c r="E20" s="56">
        <v>0</v>
      </c>
      <c r="F20" s="56">
        <v>0</v>
      </c>
      <c r="G20" s="56">
        <v>0</v>
      </c>
    </row>
    <row r="21" spans="1:7" x14ac:dyDescent="0.3">
      <c r="A21" s="10"/>
      <c r="B21" s="57"/>
      <c r="C21" s="57"/>
      <c r="D21" s="57"/>
      <c r="E21" s="57"/>
      <c r="F21" s="57"/>
      <c r="G21" s="57"/>
    </row>
    <row r="22" spans="1:7" x14ac:dyDescent="0.3">
      <c r="A22" s="3" t="s">
        <v>295</v>
      </c>
      <c r="B22" s="58">
        <v>1269599020.1576002</v>
      </c>
      <c r="C22" s="58">
        <v>1307686990.7623281</v>
      </c>
      <c r="D22" s="58">
        <v>1346917600.485198</v>
      </c>
      <c r="E22" s="58">
        <v>1387325128.499754</v>
      </c>
      <c r="F22" s="58">
        <v>1428944882.3547466</v>
      </c>
      <c r="G22" s="58">
        <v>1471813228.8253889</v>
      </c>
    </row>
    <row r="23" spans="1:7" x14ac:dyDescent="0.3">
      <c r="A23" s="4" t="s">
        <v>296</v>
      </c>
      <c r="B23" s="56">
        <v>1269599020.1576002</v>
      </c>
      <c r="C23" s="56">
        <v>1307686990.7623281</v>
      </c>
      <c r="D23" s="56">
        <v>1346917600.485198</v>
      </c>
      <c r="E23" s="56">
        <v>1387325128.499754</v>
      </c>
      <c r="F23" s="56">
        <v>1428944882.3547466</v>
      </c>
      <c r="G23" s="56">
        <v>1471813228.8253889</v>
      </c>
    </row>
    <row r="24" spans="1:7" x14ac:dyDescent="0.3">
      <c r="A24" s="4" t="s">
        <v>297</v>
      </c>
      <c r="B24" s="56">
        <v>0</v>
      </c>
      <c r="C24" s="56">
        <v>0</v>
      </c>
      <c r="D24" s="56">
        <v>0</v>
      </c>
      <c r="E24" s="56">
        <v>0</v>
      </c>
      <c r="F24" s="56">
        <v>0</v>
      </c>
      <c r="G24" s="56">
        <v>0</v>
      </c>
    </row>
    <row r="25" spans="1:7" x14ac:dyDescent="0.3">
      <c r="A25" s="4" t="s">
        <v>298</v>
      </c>
      <c r="B25" s="56">
        <v>0</v>
      </c>
      <c r="C25" s="56">
        <v>0</v>
      </c>
      <c r="D25" s="56">
        <v>0</v>
      </c>
      <c r="E25" s="56">
        <v>0</v>
      </c>
      <c r="F25" s="56">
        <v>0</v>
      </c>
      <c r="G25" s="56">
        <v>0</v>
      </c>
    </row>
    <row r="26" spans="1:7" x14ac:dyDescent="0.3">
      <c r="A26" s="52" t="s">
        <v>299</v>
      </c>
      <c r="B26" s="56">
        <v>0</v>
      </c>
      <c r="C26" s="56">
        <v>0</v>
      </c>
      <c r="D26" s="56">
        <v>0</v>
      </c>
      <c r="E26" s="56">
        <v>0</v>
      </c>
      <c r="F26" s="56">
        <v>0</v>
      </c>
      <c r="G26" s="56">
        <v>0</v>
      </c>
    </row>
    <row r="27" spans="1:7" x14ac:dyDescent="0.3">
      <c r="A27" s="4" t="s">
        <v>300</v>
      </c>
      <c r="B27" s="56">
        <v>0</v>
      </c>
      <c r="C27" s="56">
        <v>0</v>
      </c>
      <c r="D27" s="56">
        <v>0</v>
      </c>
      <c r="E27" s="56">
        <v>0</v>
      </c>
      <c r="F27" s="56">
        <v>0</v>
      </c>
      <c r="G27" s="56">
        <v>0</v>
      </c>
    </row>
    <row r="28" spans="1:7" x14ac:dyDescent="0.3">
      <c r="A28" s="10"/>
      <c r="B28" s="57"/>
      <c r="C28" s="57"/>
      <c r="D28" s="57"/>
      <c r="E28" s="57"/>
      <c r="F28" s="57"/>
      <c r="G28" s="57"/>
    </row>
    <row r="29" spans="1:7" x14ac:dyDescent="0.3">
      <c r="A29" s="3" t="s">
        <v>301</v>
      </c>
      <c r="B29" s="58">
        <v>0</v>
      </c>
      <c r="C29" s="58">
        <v>0</v>
      </c>
      <c r="D29" s="58">
        <v>0</v>
      </c>
      <c r="E29" s="58">
        <v>0</v>
      </c>
      <c r="F29" s="58">
        <v>0</v>
      </c>
      <c r="G29" s="58">
        <v>0</v>
      </c>
    </row>
    <row r="30" spans="1:7" x14ac:dyDescent="0.3">
      <c r="A30" s="4" t="s">
        <v>302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7" x14ac:dyDescent="0.3">
      <c r="A31" s="10"/>
      <c r="B31" s="57"/>
      <c r="C31" s="57"/>
      <c r="D31" s="57"/>
      <c r="E31" s="57"/>
      <c r="F31" s="57"/>
      <c r="G31" s="57"/>
    </row>
    <row r="32" spans="1:7" x14ac:dyDescent="0.3">
      <c r="A32" s="47" t="s">
        <v>303</v>
      </c>
      <c r="B32" s="58">
        <v>5467594067.8277731</v>
      </c>
      <c r="C32" s="58">
        <v>5631621889.862607</v>
      </c>
      <c r="D32" s="58">
        <v>5800570546.558486</v>
      </c>
      <c r="E32" s="58">
        <v>5974587662.9552402</v>
      </c>
      <c r="F32" s="58">
        <v>6153825292.8438978</v>
      </c>
      <c r="G32" s="58">
        <v>6338440051.6292152</v>
      </c>
    </row>
    <row r="33" spans="1:7" x14ac:dyDescent="0.3">
      <c r="A33" s="10"/>
      <c r="B33" s="57"/>
      <c r="C33" s="57"/>
      <c r="D33" s="57"/>
      <c r="E33" s="57"/>
      <c r="F33" s="57"/>
      <c r="G33" s="57"/>
    </row>
    <row r="34" spans="1:7" x14ac:dyDescent="0.3">
      <c r="A34" s="3" t="s">
        <v>304</v>
      </c>
      <c r="B34" s="59"/>
      <c r="C34" s="59"/>
      <c r="D34" s="59"/>
      <c r="E34" s="59"/>
      <c r="F34" s="59"/>
      <c r="G34" s="59"/>
    </row>
    <row r="35" spans="1:7" ht="28.8" x14ac:dyDescent="0.3">
      <c r="A35" s="53" t="s">
        <v>305</v>
      </c>
      <c r="B35" s="56">
        <v>0</v>
      </c>
      <c r="C35" s="56">
        <v>0</v>
      </c>
      <c r="D35" s="56">
        <v>0</v>
      </c>
      <c r="E35" s="56">
        <v>0</v>
      </c>
      <c r="F35" s="56">
        <v>0</v>
      </c>
      <c r="G35" s="56">
        <v>0</v>
      </c>
    </row>
    <row r="36" spans="1:7" ht="28.8" x14ac:dyDescent="0.3">
      <c r="A36" s="53" t="s">
        <v>306</v>
      </c>
      <c r="B36" s="56">
        <v>0</v>
      </c>
      <c r="C36" s="56">
        <v>0</v>
      </c>
      <c r="D36" s="56">
        <v>0</v>
      </c>
      <c r="E36" s="56">
        <v>0</v>
      </c>
      <c r="F36" s="56">
        <v>0</v>
      </c>
      <c r="G36" s="56">
        <v>0</v>
      </c>
    </row>
    <row r="37" spans="1:7" x14ac:dyDescent="0.3">
      <c r="A37" s="3" t="s">
        <v>307</v>
      </c>
      <c r="B37" s="58">
        <v>0</v>
      </c>
      <c r="C37" s="58">
        <v>0</v>
      </c>
      <c r="D37" s="58">
        <v>0</v>
      </c>
      <c r="E37" s="58">
        <v>0</v>
      </c>
      <c r="F37" s="58">
        <v>0</v>
      </c>
      <c r="G37" s="58">
        <v>0</v>
      </c>
    </row>
    <row r="38" spans="1:7" x14ac:dyDescent="0.3">
      <c r="A38" s="11"/>
      <c r="B38" s="8"/>
      <c r="C38" s="8"/>
      <c r="D38" s="8"/>
      <c r="E38" s="8"/>
      <c r="F38" s="8"/>
      <c r="G38" s="8"/>
    </row>
    <row r="47" spans="1:7" x14ac:dyDescent="0.3">
      <c r="A47" s="20"/>
      <c r="B47" s="20"/>
      <c r="C47" s="21"/>
      <c r="D47" s="21"/>
      <c r="E47" s="21"/>
    </row>
    <row r="48" spans="1:7" x14ac:dyDescent="0.3">
      <c r="A48" s="22" t="s">
        <v>43</v>
      </c>
      <c r="B48" s="20"/>
      <c r="C48" s="189" t="s">
        <v>44</v>
      </c>
      <c r="D48" s="189"/>
      <c r="E48" s="189"/>
    </row>
    <row r="49" spans="1:5" x14ac:dyDescent="0.3">
      <c r="A49" s="23" t="s">
        <v>45</v>
      </c>
      <c r="B49" s="20"/>
      <c r="C49" s="189" t="s">
        <v>46</v>
      </c>
      <c r="D49" s="189"/>
      <c r="E49" s="189"/>
    </row>
  </sheetData>
  <mergeCells count="13">
    <mergeCell ref="G6:G7"/>
    <mergeCell ref="C48:E48"/>
    <mergeCell ref="C49:E49"/>
    <mergeCell ref="A1:G1"/>
    <mergeCell ref="A2:G2"/>
    <mergeCell ref="A3:G3"/>
    <mergeCell ref="A4:G4"/>
    <mergeCell ref="A5:G5"/>
    <mergeCell ref="A6:A7"/>
    <mergeCell ref="C6:C7"/>
    <mergeCell ref="D6:D7"/>
    <mergeCell ref="E6:E7"/>
    <mergeCell ref="F6:F7"/>
  </mergeCells>
  <pageMargins left="0.7" right="0.7" top="0.75" bottom="0.75" header="0.3" footer="0.3"/>
  <pageSetup scale="6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A1:G46"/>
  <sheetViews>
    <sheetView workbookViewId="0">
      <selection activeCell="A2" sqref="A2:G2"/>
    </sheetView>
  </sheetViews>
  <sheetFormatPr baseColWidth="10" defaultRowHeight="14.4" x14ac:dyDescent="0.3"/>
  <cols>
    <col min="1" max="1" width="61.88671875" bestFit="1" customWidth="1"/>
    <col min="2" max="7" width="16.88671875" bestFit="1" customWidth="1"/>
  </cols>
  <sheetData>
    <row r="1" spans="1:7" ht="21" x14ac:dyDescent="0.3">
      <c r="A1" s="252" t="s">
        <v>309</v>
      </c>
      <c r="B1" s="252"/>
      <c r="C1" s="252"/>
      <c r="D1" s="252"/>
      <c r="E1" s="252"/>
      <c r="F1" s="252"/>
      <c r="G1" s="252"/>
    </row>
    <row r="2" spans="1:7" x14ac:dyDescent="0.3">
      <c r="A2" s="240" t="s">
        <v>338</v>
      </c>
      <c r="B2" s="241"/>
      <c r="C2" s="241"/>
      <c r="D2" s="241"/>
      <c r="E2" s="241"/>
      <c r="F2" s="241"/>
      <c r="G2" s="242"/>
    </row>
    <row r="3" spans="1:7" x14ac:dyDescent="0.3">
      <c r="A3" s="243" t="s">
        <v>310</v>
      </c>
      <c r="B3" s="244"/>
      <c r="C3" s="244"/>
      <c r="D3" s="244"/>
      <c r="E3" s="244"/>
      <c r="F3" s="244"/>
      <c r="G3" s="245"/>
    </row>
    <row r="4" spans="1:7" x14ac:dyDescent="0.3">
      <c r="A4" s="243" t="s">
        <v>2</v>
      </c>
      <c r="B4" s="244"/>
      <c r="C4" s="244"/>
      <c r="D4" s="244"/>
      <c r="E4" s="244"/>
      <c r="F4" s="244"/>
      <c r="G4" s="245"/>
    </row>
    <row r="5" spans="1:7" x14ac:dyDescent="0.3">
      <c r="A5" s="243" t="s">
        <v>274</v>
      </c>
      <c r="B5" s="244"/>
      <c r="C5" s="244"/>
      <c r="D5" s="244"/>
      <c r="E5" s="244"/>
      <c r="F5" s="244"/>
      <c r="G5" s="245"/>
    </row>
    <row r="6" spans="1:7" x14ac:dyDescent="0.3">
      <c r="A6" s="269" t="s">
        <v>311</v>
      </c>
      <c r="B6" s="49">
        <v>2020</v>
      </c>
      <c r="C6" s="267" t="s">
        <v>276</v>
      </c>
      <c r="D6" s="267" t="s">
        <v>277</v>
      </c>
      <c r="E6" s="267" t="s">
        <v>278</v>
      </c>
      <c r="F6" s="267" t="s">
        <v>279</v>
      </c>
      <c r="G6" s="267" t="s">
        <v>280</v>
      </c>
    </row>
    <row r="7" spans="1:7" ht="91.5" customHeight="1" x14ac:dyDescent="0.3">
      <c r="A7" s="270"/>
      <c r="B7" s="50" t="s">
        <v>281</v>
      </c>
      <c r="C7" s="268"/>
      <c r="D7" s="268"/>
      <c r="E7" s="268"/>
      <c r="F7" s="268"/>
      <c r="G7" s="268"/>
    </row>
    <row r="8" spans="1:7" x14ac:dyDescent="0.3">
      <c r="A8" s="35" t="s">
        <v>312</v>
      </c>
      <c r="B8" s="55">
        <v>3960318222.3164001</v>
      </c>
      <c r="C8" s="55">
        <v>4079127768.9858923</v>
      </c>
      <c r="D8" s="55">
        <v>4201501602.055469</v>
      </c>
      <c r="E8" s="55">
        <v>4327546650.1171331</v>
      </c>
      <c r="F8" s="55">
        <v>4457373049.6206474</v>
      </c>
      <c r="G8" s="55">
        <v>4591094241.1092672</v>
      </c>
    </row>
    <row r="9" spans="1:7" x14ac:dyDescent="0.3">
      <c r="A9" s="4" t="s">
        <v>313</v>
      </c>
      <c r="B9" s="56">
        <v>1409715789.7430665</v>
      </c>
      <c r="C9" s="56">
        <v>1452007263.4353585</v>
      </c>
      <c r="D9" s="56">
        <v>1495567481.3384194</v>
      </c>
      <c r="E9" s="56">
        <v>1540434505.7785721</v>
      </c>
      <c r="F9" s="56">
        <v>1586647540.9519293</v>
      </c>
      <c r="G9" s="56">
        <v>1634246967.1804872</v>
      </c>
    </row>
    <row r="10" spans="1:7" x14ac:dyDescent="0.3">
      <c r="A10" s="4" t="s">
        <v>314</v>
      </c>
      <c r="B10" s="56">
        <v>284223768.86666667</v>
      </c>
      <c r="C10" s="56">
        <v>292750481.93266666</v>
      </c>
      <c r="D10" s="56">
        <v>301532996.3906467</v>
      </c>
      <c r="E10" s="56">
        <v>310578986.2823661</v>
      </c>
      <c r="F10" s="56">
        <v>319896355.87083709</v>
      </c>
      <c r="G10" s="56">
        <v>329493246.5469622</v>
      </c>
    </row>
    <row r="11" spans="1:7" x14ac:dyDescent="0.3">
      <c r="A11" s="4" t="s">
        <v>315</v>
      </c>
      <c r="B11" s="56">
        <v>733254765.58666682</v>
      </c>
      <c r="C11" s="56">
        <v>755252408.55426681</v>
      </c>
      <c r="D11" s="56">
        <v>777909980.81089485</v>
      </c>
      <c r="E11" s="56">
        <v>801247280.23522174</v>
      </c>
      <c r="F11" s="56">
        <v>825284698.64227843</v>
      </c>
      <c r="G11" s="56">
        <v>850043239.60154676</v>
      </c>
    </row>
    <row r="12" spans="1:7" x14ac:dyDescent="0.3">
      <c r="A12" s="4" t="s">
        <v>316</v>
      </c>
      <c r="B12" s="56">
        <v>696732572.38666677</v>
      </c>
      <c r="C12" s="56">
        <v>717634549.55826676</v>
      </c>
      <c r="D12" s="56">
        <v>739163586.04501474</v>
      </c>
      <c r="E12" s="56">
        <v>761338493.62636518</v>
      </c>
      <c r="F12" s="56">
        <v>784178648.43515611</v>
      </c>
      <c r="G12" s="56">
        <v>807704007.88821077</v>
      </c>
    </row>
    <row r="13" spans="1:7" x14ac:dyDescent="0.3">
      <c r="A13" s="4" t="s">
        <v>317</v>
      </c>
      <c r="B13" s="56">
        <v>107517038.90666668</v>
      </c>
      <c r="C13" s="56">
        <v>110742550.07386668</v>
      </c>
      <c r="D13" s="56">
        <v>114064826.57608268</v>
      </c>
      <c r="E13" s="56">
        <v>117486771.37336516</v>
      </c>
      <c r="F13" s="56">
        <v>121011374.51456612</v>
      </c>
      <c r="G13" s="56">
        <v>124641715.75000311</v>
      </c>
    </row>
    <row r="14" spans="1:7" x14ac:dyDescent="0.3">
      <c r="A14" s="4" t="s">
        <v>318</v>
      </c>
      <c r="B14" s="56">
        <v>728874286.82666671</v>
      </c>
      <c r="C14" s="56">
        <v>750740515.43146682</v>
      </c>
      <c r="D14" s="56">
        <v>773262730.89441073</v>
      </c>
      <c r="E14" s="56">
        <v>796460612.82124305</v>
      </c>
      <c r="F14" s="56">
        <v>820354431.2058804</v>
      </c>
      <c r="G14" s="56">
        <v>844965064.14205682</v>
      </c>
    </row>
    <row r="15" spans="1:7" x14ac:dyDescent="0.3">
      <c r="A15" s="4" t="s">
        <v>319</v>
      </c>
      <c r="B15" s="56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</row>
    <row r="16" spans="1:7" x14ac:dyDescent="0.3">
      <c r="A16" s="4" t="s">
        <v>320</v>
      </c>
      <c r="B16" s="56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</row>
    <row r="17" spans="1:7" x14ac:dyDescent="0.3">
      <c r="A17" s="4" t="s">
        <v>321</v>
      </c>
      <c r="B17" s="56">
        <v>0</v>
      </c>
      <c r="C17" s="56">
        <v>0</v>
      </c>
      <c r="D17" s="56">
        <v>0</v>
      </c>
      <c r="E17" s="56">
        <v>0</v>
      </c>
      <c r="F17" s="56">
        <v>0</v>
      </c>
      <c r="G17" s="56">
        <v>0</v>
      </c>
    </row>
    <row r="18" spans="1:7" x14ac:dyDescent="0.3">
      <c r="A18" s="54"/>
      <c r="B18" s="57"/>
      <c r="C18" s="57"/>
      <c r="D18" s="57"/>
      <c r="E18" s="57"/>
      <c r="F18" s="57"/>
      <c r="G18" s="57"/>
    </row>
    <row r="19" spans="1:7" x14ac:dyDescent="0.3">
      <c r="A19" s="3" t="s">
        <v>322</v>
      </c>
      <c r="B19" s="58">
        <v>1507275845.5113723</v>
      </c>
      <c r="C19" s="58">
        <v>1552494120.8767138</v>
      </c>
      <c r="D19" s="58">
        <v>1599068944.5045316</v>
      </c>
      <c r="E19" s="58">
        <v>1647041012.8396676</v>
      </c>
      <c r="F19" s="58">
        <v>1696452243.2248576</v>
      </c>
      <c r="G19" s="58">
        <v>1747345810.5216033</v>
      </c>
    </row>
    <row r="20" spans="1:7" x14ac:dyDescent="0.3">
      <c r="A20" s="4" t="s">
        <v>313</v>
      </c>
      <c r="B20" s="56">
        <v>448219525.63999999</v>
      </c>
      <c r="C20" s="56">
        <v>461666111.40920001</v>
      </c>
      <c r="D20" s="56">
        <v>475516094.75147605</v>
      </c>
      <c r="E20" s="56">
        <v>489781577.59402037</v>
      </c>
      <c r="F20" s="56">
        <v>504475024.92184097</v>
      </c>
      <c r="G20" s="56">
        <v>519609275.66949618</v>
      </c>
    </row>
    <row r="21" spans="1:7" x14ac:dyDescent="0.3">
      <c r="A21" s="4" t="s">
        <v>314</v>
      </c>
      <c r="B21" s="56">
        <v>5032104.8266666671</v>
      </c>
      <c r="C21" s="56">
        <v>5183067.971466667</v>
      </c>
      <c r="D21" s="56">
        <v>5338560.0106106671</v>
      </c>
      <c r="E21" s="56">
        <v>5498716.8109289873</v>
      </c>
      <c r="F21" s="56">
        <v>5663678.3152568573</v>
      </c>
      <c r="G21" s="56">
        <v>5833588.6647145636</v>
      </c>
    </row>
    <row r="22" spans="1:7" x14ac:dyDescent="0.3">
      <c r="A22" s="4" t="s">
        <v>315</v>
      </c>
      <c r="B22" s="56">
        <v>217716458.7466667</v>
      </c>
      <c r="C22" s="56">
        <v>224247952.5090667</v>
      </c>
      <c r="D22" s="56">
        <v>230975391.08433869</v>
      </c>
      <c r="E22" s="56">
        <v>237904652.81686887</v>
      </c>
      <c r="F22" s="56">
        <v>245041792.40137494</v>
      </c>
      <c r="G22" s="56">
        <v>252393046.1734162</v>
      </c>
    </row>
    <row r="23" spans="1:7" x14ac:dyDescent="0.3">
      <c r="A23" s="4" t="s">
        <v>316</v>
      </c>
      <c r="B23" s="56">
        <v>141955947.24000001</v>
      </c>
      <c r="C23" s="56">
        <v>146214625.65720001</v>
      </c>
      <c r="D23" s="56">
        <v>150601064.426916</v>
      </c>
      <c r="E23" s="56">
        <v>155119096.35972348</v>
      </c>
      <c r="F23" s="56">
        <v>159772669.25051519</v>
      </c>
      <c r="G23" s="56">
        <v>164565849.32803065</v>
      </c>
    </row>
    <row r="24" spans="1:7" x14ac:dyDescent="0.3">
      <c r="A24" s="4" t="s">
        <v>317</v>
      </c>
      <c r="B24" s="56">
        <v>14339739.653333332</v>
      </c>
      <c r="C24" s="56">
        <v>14769931.842933333</v>
      </c>
      <c r="D24" s="56">
        <v>15213029.798221333</v>
      </c>
      <c r="E24" s="56">
        <v>15669420.692167973</v>
      </c>
      <c r="F24" s="56">
        <v>16139503.312933013</v>
      </c>
      <c r="G24" s="56">
        <v>16623688.412321003</v>
      </c>
    </row>
    <row r="25" spans="1:7" x14ac:dyDescent="0.3">
      <c r="A25" s="4" t="s">
        <v>318</v>
      </c>
      <c r="B25" s="56">
        <v>491853432.9576683</v>
      </c>
      <c r="C25" s="56">
        <v>516550875.1583271</v>
      </c>
      <c r="D25" s="56">
        <v>541939630.98014641</v>
      </c>
      <c r="E25" s="56">
        <v>558197819.90955079</v>
      </c>
      <c r="F25" s="56">
        <v>574943754.50683737</v>
      </c>
      <c r="G25" s="56">
        <v>592192067.14204252</v>
      </c>
    </row>
    <row r="26" spans="1:7" x14ac:dyDescent="0.3">
      <c r="A26" s="4" t="s">
        <v>319</v>
      </c>
      <c r="B26" s="56">
        <v>0</v>
      </c>
      <c r="C26" s="56">
        <v>0</v>
      </c>
      <c r="D26" s="56">
        <v>0</v>
      </c>
      <c r="E26" s="56">
        <v>0</v>
      </c>
      <c r="F26" s="56">
        <v>0</v>
      </c>
      <c r="G26" s="56">
        <v>0</v>
      </c>
    </row>
    <row r="27" spans="1:7" x14ac:dyDescent="0.3">
      <c r="A27" s="4" t="s">
        <v>323</v>
      </c>
      <c r="B27" s="56">
        <v>0</v>
      </c>
      <c r="C27" s="56">
        <v>0</v>
      </c>
      <c r="D27" s="56">
        <v>0</v>
      </c>
      <c r="E27" s="56">
        <v>0</v>
      </c>
      <c r="F27" s="56">
        <v>0</v>
      </c>
      <c r="G27" s="56">
        <v>0</v>
      </c>
    </row>
    <row r="28" spans="1:7" x14ac:dyDescent="0.3">
      <c r="A28" s="4" t="s">
        <v>321</v>
      </c>
      <c r="B28" s="56">
        <v>188158636.4470374</v>
      </c>
      <c r="C28" s="56">
        <v>183861556.32851994</v>
      </c>
      <c r="D28" s="56">
        <v>179485173.45282242</v>
      </c>
      <c r="E28" s="56">
        <v>184869728.65640709</v>
      </c>
      <c r="F28" s="56">
        <v>190415820.5160993</v>
      </c>
      <c r="G28" s="56">
        <v>196128295.13158229</v>
      </c>
    </row>
    <row r="29" spans="1:7" x14ac:dyDescent="0.3">
      <c r="A29" s="10"/>
      <c r="B29" s="57"/>
      <c r="C29" s="57"/>
      <c r="D29" s="57"/>
      <c r="E29" s="57"/>
      <c r="F29" s="57"/>
      <c r="G29" s="57"/>
    </row>
    <row r="30" spans="1:7" x14ac:dyDescent="0.3">
      <c r="A30" s="3" t="s">
        <v>324</v>
      </c>
      <c r="B30" s="58">
        <v>5467594067.8277721</v>
      </c>
      <c r="C30" s="58">
        <v>5631621889.862606</v>
      </c>
      <c r="D30" s="58">
        <v>5800570546.5600004</v>
      </c>
      <c r="E30" s="58">
        <v>5974587662.9568005</v>
      </c>
      <c r="F30" s="58">
        <v>6153825292.8455048</v>
      </c>
      <c r="G30" s="58">
        <v>6338440051.6308708</v>
      </c>
    </row>
    <row r="31" spans="1:7" x14ac:dyDescent="0.3">
      <c r="A31" s="11"/>
      <c r="B31" s="11"/>
      <c r="C31" s="11"/>
      <c r="D31" s="11"/>
      <c r="E31" s="11"/>
      <c r="F31" s="11"/>
      <c r="G31" s="11"/>
    </row>
    <row r="44" spans="1:5" x14ac:dyDescent="0.3">
      <c r="A44" s="20"/>
      <c r="B44" s="20"/>
      <c r="C44" s="21"/>
      <c r="D44" s="21"/>
      <c r="E44" s="21"/>
    </row>
    <row r="45" spans="1:5" x14ac:dyDescent="0.3">
      <c r="A45" s="22" t="s">
        <v>43</v>
      </c>
      <c r="B45" s="20"/>
      <c r="C45" s="189" t="s">
        <v>44</v>
      </c>
      <c r="D45" s="189"/>
      <c r="E45" s="189"/>
    </row>
    <row r="46" spans="1:5" x14ac:dyDescent="0.3">
      <c r="A46" s="23" t="s">
        <v>45</v>
      </c>
      <c r="B46" s="20"/>
      <c r="C46" s="189" t="s">
        <v>46</v>
      </c>
      <c r="D46" s="189"/>
      <c r="E46" s="189"/>
    </row>
  </sheetData>
  <mergeCells count="13">
    <mergeCell ref="G6:G7"/>
    <mergeCell ref="C45:E45"/>
    <mergeCell ref="C46:E46"/>
    <mergeCell ref="A1:G1"/>
    <mergeCell ref="A2:G2"/>
    <mergeCell ref="A3:G3"/>
    <mergeCell ref="A4:G4"/>
    <mergeCell ref="A5:G5"/>
    <mergeCell ref="A6:A7"/>
    <mergeCell ref="C6:C7"/>
    <mergeCell ref="D6:D7"/>
    <mergeCell ref="E6:E7"/>
    <mergeCell ref="F6:F7"/>
  </mergeCells>
  <pageMargins left="0.7" right="0.7" top="0.75" bottom="0.75" header="0.3" footer="0.3"/>
  <pageSetup scale="67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G55"/>
  <sheetViews>
    <sheetView topLeftCell="B24" workbookViewId="0">
      <selection activeCell="A2" sqref="A2:G40"/>
    </sheetView>
  </sheetViews>
  <sheetFormatPr baseColWidth="10" defaultRowHeight="14.4" x14ac:dyDescent="0.3"/>
  <cols>
    <col min="1" max="1" width="88.109375" customWidth="1"/>
    <col min="2" max="7" width="20.6640625" customWidth="1"/>
  </cols>
  <sheetData>
    <row r="1" spans="1:7" ht="21" x14ac:dyDescent="0.3">
      <c r="A1" s="252" t="s">
        <v>419</v>
      </c>
      <c r="B1" s="252"/>
      <c r="C1" s="252"/>
      <c r="D1" s="252"/>
      <c r="E1" s="252"/>
      <c r="F1" s="252"/>
      <c r="G1" s="252"/>
    </row>
    <row r="2" spans="1:7" x14ac:dyDescent="0.3">
      <c r="A2" s="240" t="s">
        <v>272</v>
      </c>
      <c r="B2" s="241"/>
      <c r="C2" s="241"/>
      <c r="D2" s="241"/>
      <c r="E2" s="241"/>
      <c r="F2" s="241"/>
      <c r="G2" s="242"/>
    </row>
    <row r="3" spans="1:7" x14ac:dyDescent="0.3">
      <c r="A3" s="243" t="s">
        <v>420</v>
      </c>
      <c r="B3" s="244"/>
      <c r="C3" s="244"/>
      <c r="D3" s="244"/>
      <c r="E3" s="244"/>
      <c r="F3" s="244"/>
      <c r="G3" s="245"/>
    </row>
    <row r="4" spans="1:7" x14ac:dyDescent="0.3">
      <c r="A4" s="249" t="s">
        <v>2</v>
      </c>
      <c r="B4" s="250"/>
      <c r="C4" s="250"/>
      <c r="D4" s="250"/>
      <c r="E4" s="250"/>
      <c r="F4" s="250"/>
      <c r="G4" s="251"/>
    </row>
    <row r="5" spans="1:7" x14ac:dyDescent="0.3">
      <c r="A5" s="272" t="s">
        <v>275</v>
      </c>
      <c r="B5" s="274" t="str">
        <f>F7D!B5:B6</f>
        <v>2014 ¹ (c)</v>
      </c>
      <c r="C5" s="274" t="str">
        <f>F7D!C5:C6</f>
        <v>2015 ¹ (c)</v>
      </c>
      <c r="D5" s="274" t="str">
        <f>F7D!D5:D6</f>
        <v>2016 ¹ (c)</v>
      </c>
      <c r="E5" s="274" t="str">
        <f>F7D!E5:E6</f>
        <v>2017 ¹ (c)</v>
      </c>
      <c r="F5" s="274" t="str">
        <f>F7D!F5:F6</f>
        <v>2018 ¹ (c)</v>
      </c>
      <c r="G5" s="188"/>
    </row>
    <row r="6" spans="1:7" ht="45" x14ac:dyDescent="0.3">
      <c r="A6" s="273"/>
      <c r="B6" s="275"/>
      <c r="C6" s="275"/>
      <c r="D6" s="275"/>
      <c r="E6" s="275"/>
      <c r="F6" s="275"/>
      <c r="G6" s="50" t="s">
        <v>617</v>
      </c>
    </row>
    <row r="7" spans="1:7" x14ac:dyDescent="0.3">
      <c r="A7" s="35" t="s">
        <v>396</v>
      </c>
      <c r="B7" s="99">
        <f t="shared" ref="B7:G7" si="0">SUM(B8:B19)</f>
        <v>4052001469.9699998</v>
      </c>
      <c r="C7" s="99">
        <f t="shared" si="0"/>
        <v>3995794571.0499997</v>
      </c>
      <c r="D7" s="99">
        <f t="shared" si="0"/>
        <v>4915148056.54</v>
      </c>
      <c r="E7" s="99">
        <f t="shared" si="0"/>
        <v>5625103139.4900007</v>
      </c>
      <c r="F7" s="99">
        <f t="shared" si="0"/>
        <v>6120347334.7567663</v>
      </c>
      <c r="G7" s="99">
        <f t="shared" si="0"/>
        <v>1543957509.8800001</v>
      </c>
    </row>
    <row r="8" spans="1:7" x14ac:dyDescent="0.3">
      <c r="A8" s="4" t="s">
        <v>397</v>
      </c>
      <c r="B8" s="100">
        <v>841540772.96000004</v>
      </c>
      <c r="C8" s="100">
        <v>837137620.1500001</v>
      </c>
      <c r="D8" s="100">
        <v>985531027.25999975</v>
      </c>
      <c r="E8" s="100">
        <v>1045183655.1800001</v>
      </c>
      <c r="F8" s="100">
        <v>1106994087.0039167</v>
      </c>
      <c r="G8" s="100">
        <v>739160403.43000019</v>
      </c>
    </row>
    <row r="9" spans="1:7" x14ac:dyDescent="0.3">
      <c r="A9" s="4" t="s">
        <v>398</v>
      </c>
      <c r="B9" s="100">
        <v>0</v>
      </c>
      <c r="C9" s="100">
        <v>0</v>
      </c>
      <c r="D9" s="100">
        <v>0</v>
      </c>
      <c r="E9" s="100">
        <v>0</v>
      </c>
      <c r="F9" s="100">
        <v>0</v>
      </c>
      <c r="G9" s="100">
        <v>0</v>
      </c>
    </row>
    <row r="10" spans="1:7" x14ac:dyDescent="0.3">
      <c r="A10" s="4" t="s">
        <v>399</v>
      </c>
      <c r="B10" s="100">
        <v>141138.22999999998</v>
      </c>
      <c r="C10" s="100">
        <v>53785.470000000008</v>
      </c>
      <c r="D10" s="100">
        <v>118704.70999999999</v>
      </c>
      <c r="E10" s="100">
        <v>66484.820000000007</v>
      </c>
      <c r="F10" s="100">
        <v>26226</v>
      </c>
      <c r="G10" s="100">
        <v>1788.3799999999999</v>
      </c>
    </row>
    <row r="11" spans="1:7" x14ac:dyDescent="0.3">
      <c r="A11" s="4" t="s">
        <v>400</v>
      </c>
      <c r="B11" s="100">
        <v>208032977.32000002</v>
      </c>
      <c r="C11" s="100">
        <v>235691728.00999999</v>
      </c>
      <c r="D11" s="100">
        <v>240956512.66999996</v>
      </c>
      <c r="E11" s="100">
        <v>318490017.33000004</v>
      </c>
      <c r="F11" s="100">
        <v>349490411.00122732</v>
      </c>
      <c r="G11" s="100">
        <v>80279434.169999987</v>
      </c>
    </row>
    <row r="12" spans="1:7" x14ac:dyDescent="0.3">
      <c r="A12" s="4" t="s">
        <v>401</v>
      </c>
      <c r="B12" s="100">
        <v>51654685.659999996</v>
      </c>
      <c r="C12" s="100">
        <v>42735522.279999994</v>
      </c>
      <c r="D12" s="100">
        <v>73146032.319999978</v>
      </c>
      <c r="E12" s="100">
        <v>127928463.3</v>
      </c>
      <c r="F12" s="100">
        <v>144255489.99529645</v>
      </c>
      <c r="G12" s="100">
        <v>26537406.260000002</v>
      </c>
    </row>
    <row r="13" spans="1:7" x14ac:dyDescent="0.3">
      <c r="A13" s="52" t="s">
        <v>402</v>
      </c>
      <c r="B13" s="100">
        <v>191422709.80000001</v>
      </c>
      <c r="C13" s="100">
        <v>148501281.79999998</v>
      </c>
      <c r="D13" s="100">
        <v>162744213.85999998</v>
      </c>
      <c r="E13" s="100">
        <v>204665395.81</v>
      </c>
      <c r="F13" s="100">
        <v>223880002.48756245</v>
      </c>
      <c r="G13" s="100">
        <v>78118187.75999999</v>
      </c>
    </row>
    <row r="14" spans="1:7" x14ac:dyDescent="0.3">
      <c r="A14" s="4" t="s">
        <v>403</v>
      </c>
      <c r="B14" s="100">
        <v>0</v>
      </c>
      <c r="C14" s="100">
        <v>0</v>
      </c>
      <c r="D14" s="100">
        <v>0</v>
      </c>
      <c r="E14" s="100">
        <v>0</v>
      </c>
      <c r="F14" s="100">
        <v>0</v>
      </c>
      <c r="G14" s="100">
        <v>0</v>
      </c>
    </row>
    <row r="15" spans="1:7" x14ac:dyDescent="0.3">
      <c r="A15" s="4" t="s">
        <v>404</v>
      </c>
      <c r="B15" s="100">
        <v>1431034948.23</v>
      </c>
      <c r="C15" s="100">
        <v>1619236098.2799995</v>
      </c>
      <c r="D15" s="100">
        <v>1905811731.2100005</v>
      </c>
      <c r="E15" s="100">
        <v>2047336983.8499999</v>
      </c>
      <c r="F15" s="100">
        <v>2197389436.9987631</v>
      </c>
      <c r="G15" s="100">
        <v>611113416.23999989</v>
      </c>
    </row>
    <row r="16" spans="1:7" x14ac:dyDescent="0.3">
      <c r="A16" s="4" t="s">
        <v>405</v>
      </c>
      <c r="B16" s="100">
        <v>0</v>
      </c>
      <c r="C16" s="100">
        <v>0</v>
      </c>
      <c r="D16" s="100">
        <v>0</v>
      </c>
      <c r="E16" s="100">
        <v>0</v>
      </c>
      <c r="F16" s="100">
        <v>0</v>
      </c>
      <c r="G16" s="100">
        <v>8746873.6400000006</v>
      </c>
    </row>
    <row r="17" spans="1:7" x14ac:dyDescent="0.3">
      <c r="A17" s="4" t="s">
        <v>406</v>
      </c>
      <c r="B17" s="100">
        <v>938040108.33000004</v>
      </c>
      <c r="C17" s="100">
        <v>944866248.48000002</v>
      </c>
      <c r="D17" s="100">
        <v>993099176.21000004</v>
      </c>
      <c r="E17" s="100">
        <v>1098142427.98</v>
      </c>
      <c r="F17" s="100">
        <v>1197145700</v>
      </c>
      <c r="G17" s="100">
        <v>0</v>
      </c>
    </row>
    <row r="18" spans="1:7" x14ac:dyDescent="0.3">
      <c r="A18" s="4" t="s">
        <v>407</v>
      </c>
      <c r="B18" s="100">
        <v>390134129.44000006</v>
      </c>
      <c r="C18" s="100">
        <v>167572286.58000001</v>
      </c>
      <c r="D18" s="100">
        <v>553740658.30000007</v>
      </c>
      <c r="E18" s="100">
        <v>783289711.22000003</v>
      </c>
      <c r="F18" s="100">
        <v>901165981.2700001</v>
      </c>
      <c r="G18" s="100">
        <v>0</v>
      </c>
    </row>
    <row r="19" spans="1:7" x14ac:dyDescent="0.3">
      <c r="A19" s="4" t="s">
        <v>408</v>
      </c>
      <c r="B19" s="100">
        <v>0</v>
      </c>
      <c r="C19" s="100">
        <v>0</v>
      </c>
      <c r="D19" s="100">
        <v>0</v>
      </c>
      <c r="E19" s="100">
        <v>0</v>
      </c>
      <c r="F19" s="100">
        <v>0</v>
      </c>
      <c r="G19" s="100">
        <v>0</v>
      </c>
    </row>
    <row r="20" spans="1:7" x14ac:dyDescent="0.3">
      <c r="A20" s="10"/>
      <c r="B20" s="70"/>
      <c r="C20" s="70"/>
      <c r="D20" s="70"/>
      <c r="E20" s="70"/>
      <c r="F20" s="70"/>
      <c r="G20" s="70"/>
    </row>
    <row r="21" spans="1:7" x14ac:dyDescent="0.3">
      <c r="A21" s="3" t="s">
        <v>409</v>
      </c>
      <c r="B21" s="101">
        <f t="shared" ref="B21:G21" si="1">SUM(B22:B26)</f>
        <v>0</v>
      </c>
      <c r="C21" s="101">
        <f t="shared" si="1"/>
        <v>0</v>
      </c>
      <c r="D21" s="101">
        <f t="shared" si="1"/>
        <v>0</v>
      </c>
      <c r="E21" s="101">
        <f t="shared" si="1"/>
        <v>0</v>
      </c>
      <c r="F21" s="101">
        <f t="shared" si="1"/>
        <v>0</v>
      </c>
      <c r="G21" s="101">
        <f t="shared" si="1"/>
        <v>391236107.78000003</v>
      </c>
    </row>
    <row r="22" spans="1:7" x14ac:dyDescent="0.3">
      <c r="A22" s="4" t="s">
        <v>410</v>
      </c>
      <c r="B22" s="100">
        <v>0</v>
      </c>
      <c r="C22" s="100">
        <v>0</v>
      </c>
      <c r="D22" s="100">
        <v>0</v>
      </c>
      <c r="E22" s="100">
        <v>0</v>
      </c>
      <c r="F22" s="100">
        <v>0</v>
      </c>
      <c r="G22" s="100">
        <v>347198790</v>
      </c>
    </row>
    <row r="23" spans="1:7" x14ac:dyDescent="0.3">
      <c r="A23" s="4" t="s">
        <v>411</v>
      </c>
      <c r="B23" s="100">
        <v>0</v>
      </c>
      <c r="C23" s="100">
        <v>0</v>
      </c>
      <c r="D23" s="100">
        <v>0</v>
      </c>
      <c r="E23" s="100">
        <v>0</v>
      </c>
      <c r="F23" s="100">
        <v>0</v>
      </c>
      <c r="G23" s="100">
        <v>40669486.989999995</v>
      </c>
    </row>
    <row r="24" spans="1:7" x14ac:dyDescent="0.3">
      <c r="A24" s="4" t="s">
        <v>412</v>
      </c>
      <c r="B24" s="100">
        <v>0</v>
      </c>
      <c r="C24" s="100">
        <v>0</v>
      </c>
      <c r="D24" s="100">
        <v>0</v>
      </c>
      <c r="E24" s="100">
        <v>0</v>
      </c>
      <c r="F24" s="100">
        <v>0</v>
      </c>
      <c r="G24" s="100">
        <v>0</v>
      </c>
    </row>
    <row r="25" spans="1:7" x14ac:dyDescent="0.3">
      <c r="A25" s="4" t="s">
        <v>413</v>
      </c>
      <c r="B25" s="100">
        <v>0</v>
      </c>
      <c r="C25" s="100">
        <v>0</v>
      </c>
      <c r="D25" s="100">
        <v>0</v>
      </c>
      <c r="E25" s="100">
        <v>0</v>
      </c>
      <c r="F25" s="100">
        <v>0</v>
      </c>
      <c r="G25" s="100">
        <v>0</v>
      </c>
    </row>
    <row r="26" spans="1:7" x14ac:dyDescent="0.3">
      <c r="A26" s="4" t="s">
        <v>414</v>
      </c>
      <c r="B26" s="100">
        <v>0</v>
      </c>
      <c r="C26" s="100">
        <v>0</v>
      </c>
      <c r="D26" s="100">
        <v>0</v>
      </c>
      <c r="E26" s="100">
        <v>0</v>
      </c>
      <c r="F26" s="100">
        <v>0</v>
      </c>
      <c r="G26" s="100">
        <v>3367830.79</v>
      </c>
    </row>
    <row r="27" spans="1:7" x14ac:dyDescent="0.3">
      <c r="A27" s="10"/>
      <c r="B27" s="70"/>
      <c r="C27" s="70"/>
      <c r="D27" s="70"/>
      <c r="E27" s="70"/>
      <c r="F27" s="70"/>
      <c r="G27" s="70"/>
    </row>
    <row r="28" spans="1:7" x14ac:dyDescent="0.3">
      <c r="A28" s="3" t="s">
        <v>415</v>
      </c>
      <c r="B28" s="101">
        <f t="shared" ref="B28:G28" si="2">B29</f>
        <v>0</v>
      </c>
      <c r="C28" s="101">
        <f t="shared" si="2"/>
        <v>0</v>
      </c>
      <c r="D28" s="101">
        <f t="shared" si="2"/>
        <v>0</v>
      </c>
      <c r="E28" s="101">
        <f t="shared" si="2"/>
        <v>0</v>
      </c>
      <c r="F28" s="101">
        <f t="shared" si="2"/>
        <v>0</v>
      </c>
      <c r="G28" s="101">
        <f t="shared" si="2"/>
        <v>0</v>
      </c>
    </row>
    <row r="29" spans="1:7" x14ac:dyDescent="0.3">
      <c r="A29" s="4" t="s">
        <v>302</v>
      </c>
      <c r="B29" s="100">
        <v>0</v>
      </c>
      <c r="C29" s="100">
        <v>0</v>
      </c>
      <c r="D29" s="100">
        <v>0</v>
      </c>
      <c r="E29" s="100">
        <v>0</v>
      </c>
      <c r="F29" s="100">
        <v>0</v>
      </c>
      <c r="G29" s="100">
        <v>0</v>
      </c>
    </row>
    <row r="30" spans="1:7" x14ac:dyDescent="0.3">
      <c r="A30" s="10"/>
      <c r="B30" s="70"/>
      <c r="C30" s="70"/>
      <c r="D30" s="70"/>
      <c r="E30" s="70"/>
      <c r="F30" s="70"/>
      <c r="G30" s="70"/>
    </row>
    <row r="31" spans="1:7" x14ac:dyDescent="0.3">
      <c r="A31" s="3" t="s">
        <v>416</v>
      </c>
      <c r="B31" s="101">
        <f t="shared" ref="B31:G31" si="3">B7+B21+B28</f>
        <v>4052001469.9699998</v>
      </c>
      <c r="C31" s="101">
        <f t="shared" si="3"/>
        <v>3995794571.0499997</v>
      </c>
      <c r="D31" s="101">
        <f t="shared" si="3"/>
        <v>4915148056.54</v>
      </c>
      <c r="E31" s="101">
        <f t="shared" si="3"/>
        <v>5625103139.4900007</v>
      </c>
      <c r="F31" s="101">
        <f t="shared" si="3"/>
        <v>6120347334.7567663</v>
      </c>
      <c r="G31" s="101">
        <f t="shared" si="3"/>
        <v>1935193617.6600001</v>
      </c>
    </row>
    <row r="32" spans="1:7" x14ac:dyDescent="0.3">
      <c r="A32" s="10"/>
      <c r="B32" s="10"/>
      <c r="C32" s="10"/>
      <c r="D32" s="10"/>
      <c r="E32" s="10"/>
      <c r="F32" s="10"/>
      <c r="G32" s="10"/>
    </row>
    <row r="33" spans="1:7" x14ac:dyDescent="0.3">
      <c r="A33" s="3" t="s">
        <v>304</v>
      </c>
      <c r="B33" s="10"/>
      <c r="C33" s="10"/>
      <c r="D33" s="10"/>
      <c r="E33" s="10"/>
      <c r="F33" s="10"/>
      <c r="G33" s="10"/>
    </row>
    <row r="34" spans="1:7" x14ac:dyDescent="0.3">
      <c r="A34" s="53" t="s">
        <v>305</v>
      </c>
      <c r="B34" s="96">
        <v>0</v>
      </c>
      <c r="C34" s="96">
        <v>0</v>
      </c>
      <c r="D34" s="96">
        <v>0</v>
      </c>
      <c r="E34" s="96">
        <v>0</v>
      </c>
      <c r="F34" s="96">
        <v>0</v>
      </c>
      <c r="G34" s="96">
        <v>0</v>
      </c>
    </row>
    <row r="35" spans="1:7" ht="28.8" x14ac:dyDescent="0.3">
      <c r="A35" s="53" t="s">
        <v>417</v>
      </c>
      <c r="B35" s="96">
        <v>0</v>
      </c>
      <c r="C35" s="96">
        <v>0</v>
      </c>
      <c r="D35" s="96">
        <v>0</v>
      </c>
      <c r="E35" s="96">
        <v>0</v>
      </c>
      <c r="F35" s="96">
        <v>0</v>
      </c>
      <c r="G35" s="96">
        <v>0</v>
      </c>
    </row>
    <row r="36" spans="1:7" x14ac:dyDescent="0.3">
      <c r="A36" s="3" t="s">
        <v>418</v>
      </c>
      <c r="B36" s="97">
        <f>B34+B35</f>
        <v>0</v>
      </c>
      <c r="C36" s="97">
        <f>C34+C35</f>
        <v>0</v>
      </c>
      <c r="D36" s="97">
        <f>D34+D35</f>
        <v>0</v>
      </c>
      <c r="E36" s="97">
        <f>E34+E35</f>
        <v>0</v>
      </c>
      <c r="F36" s="97">
        <f>F34+F35</f>
        <v>0</v>
      </c>
      <c r="G36" s="97">
        <v>0</v>
      </c>
    </row>
    <row r="37" spans="1:7" x14ac:dyDescent="0.3">
      <c r="A37" s="32"/>
      <c r="B37" s="32"/>
      <c r="C37" s="32"/>
      <c r="D37" s="32"/>
      <c r="E37" s="32"/>
      <c r="F37" s="32"/>
      <c r="G37" s="32"/>
    </row>
    <row r="38" spans="1:7" x14ac:dyDescent="0.3">
      <c r="A38" s="9"/>
    </row>
    <row r="39" spans="1:7" x14ac:dyDescent="0.3">
      <c r="A39" s="271" t="s">
        <v>421</v>
      </c>
      <c r="B39" s="271"/>
      <c r="C39" s="271"/>
      <c r="D39" s="271"/>
      <c r="E39" s="271"/>
      <c r="F39" s="271"/>
      <c r="G39" s="271"/>
    </row>
    <row r="40" spans="1:7" x14ac:dyDescent="0.3">
      <c r="A40" s="271" t="s">
        <v>422</v>
      </c>
      <c r="B40" s="271"/>
      <c r="C40" s="271"/>
      <c r="D40" s="271"/>
      <c r="E40" s="271"/>
      <c r="F40" s="271"/>
      <c r="G40" s="271"/>
    </row>
    <row r="52" spans="1:5" x14ac:dyDescent="0.3">
      <c r="A52" s="20"/>
      <c r="B52" s="20"/>
      <c r="C52" s="21"/>
      <c r="D52" s="21"/>
      <c r="E52" s="21"/>
    </row>
    <row r="53" spans="1:5" x14ac:dyDescent="0.3">
      <c r="A53" s="22" t="s">
        <v>43</v>
      </c>
      <c r="B53" s="20"/>
      <c r="C53" s="189" t="s">
        <v>44</v>
      </c>
      <c r="D53" s="189"/>
      <c r="E53" s="189"/>
    </row>
    <row r="54" spans="1:5" x14ac:dyDescent="0.3">
      <c r="A54" s="92" t="s">
        <v>45</v>
      </c>
      <c r="B54" s="20"/>
      <c r="C54" s="189" t="s">
        <v>46</v>
      </c>
      <c r="D54" s="189"/>
      <c r="E54" s="189"/>
    </row>
    <row r="55" spans="1:5" x14ac:dyDescent="0.3">
      <c r="A55" s="20"/>
      <c r="B55" s="20"/>
      <c r="C55" s="20"/>
      <c r="D55" s="20"/>
      <c r="E55" s="20"/>
    </row>
  </sheetData>
  <mergeCells count="14">
    <mergeCell ref="A39:G39"/>
    <mergeCell ref="A40:G40"/>
    <mergeCell ref="C53:E53"/>
    <mergeCell ref="C54:E54"/>
    <mergeCell ref="A1:G1"/>
    <mergeCell ref="A2:G2"/>
    <mergeCell ref="A3:G3"/>
    <mergeCell ref="A4:G4"/>
    <mergeCell ref="A5:A6"/>
    <mergeCell ref="B5:B6"/>
    <mergeCell ref="C5:C6"/>
    <mergeCell ref="D5:D6"/>
    <mergeCell ref="E5:E6"/>
    <mergeCell ref="F5:F6"/>
  </mergeCells>
  <dataValidations xWindow="716" yWindow="394" count="7">
    <dataValidation type="decimal" allowBlank="1" showInputMessage="1" showErrorMessage="1" sqref="B7:G36">
      <formula1>-1.79769313486231E+100</formula1>
      <formula2>1.79769313486231E+100</formula2>
    </dataValidation>
    <dataValidation allowBlank="1" showInputMessage="1" showErrorMessage="1" prompt="Año 5 (c)" sqref="B5:B6"/>
    <dataValidation allowBlank="1" showInputMessage="1" showErrorMessage="1" prompt="Año 4 (c)" sqref="C5:C6"/>
    <dataValidation allowBlank="1" showInputMessage="1" showErrorMessage="1" prompt="Año 3 (c)" sqref="D5:D6"/>
    <dataValidation allowBlank="1" showInputMessage="1" showErrorMessage="1" prompt="Año 2 (c)" sqref="E5:E6"/>
    <dataValidation allowBlank="1" showInputMessage="1" showErrorMessage="1" prompt="Año 1 (c)" sqref="F5:F6"/>
    <dataValidation type="decimal" allowBlank="1" showInputMessage="1" showErrorMessage="1" prompt="Año del Ejercicio Vigente (d)" sqref="G5">
      <formula1>#REF!</formula1>
      <formula2>#REF!</formula2>
    </dataValidation>
  </dataValidations>
  <pageMargins left="0.7" right="0.7" top="0.75" bottom="0.75" header="0.3" footer="0.3"/>
  <pageSetup scale="58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G45"/>
  <sheetViews>
    <sheetView topLeftCell="A19" workbookViewId="0">
      <selection activeCell="B26" sqref="B26"/>
    </sheetView>
  </sheetViews>
  <sheetFormatPr baseColWidth="10" defaultRowHeight="14.4" x14ac:dyDescent="0.3"/>
  <cols>
    <col min="1" max="1" width="61.88671875" bestFit="1" customWidth="1"/>
    <col min="2" max="7" width="16.88671875" bestFit="1" customWidth="1"/>
  </cols>
  <sheetData>
    <row r="1" spans="1:7" ht="21" x14ac:dyDescent="0.3">
      <c r="A1" s="252" t="s">
        <v>325</v>
      </c>
      <c r="B1" s="252"/>
      <c r="C1" s="252"/>
      <c r="D1" s="252"/>
      <c r="E1" s="252"/>
      <c r="F1" s="252"/>
      <c r="G1" s="252"/>
    </row>
    <row r="2" spans="1:7" x14ac:dyDescent="0.3">
      <c r="A2" s="240" t="s">
        <v>338</v>
      </c>
      <c r="B2" s="241"/>
      <c r="C2" s="241"/>
      <c r="D2" s="241"/>
      <c r="E2" s="241"/>
      <c r="F2" s="241"/>
      <c r="G2" s="242"/>
    </row>
    <row r="3" spans="1:7" x14ac:dyDescent="0.3">
      <c r="A3" s="243" t="s">
        <v>326</v>
      </c>
      <c r="B3" s="244"/>
      <c r="C3" s="244"/>
      <c r="D3" s="244"/>
      <c r="E3" s="244"/>
      <c r="F3" s="244"/>
      <c r="G3" s="245"/>
    </row>
    <row r="4" spans="1:7" x14ac:dyDescent="0.3">
      <c r="A4" s="249" t="s">
        <v>2</v>
      </c>
      <c r="B4" s="250"/>
      <c r="C4" s="250"/>
      <c r="D4" s="250"/>
      <c r="E4" s="250"/>
      <c r="F4" s="250"/>
      <c r="G4" s="251"/>
    </row>
    <row r="5" spans="1:7" x14ac:dyDescent="0.3">
      <c r="A5" s="276" t="s">
        <v>311</v>
      </c>
      <c r="B5" s="274" t="s">
        <v>327</v>
      </c>
      <c r="C5" s="274" t="s">
        <v>328</v>
      </c>
      <c r="D5" s="274" t="s">
        <v>329</v>
      </c>
      <c r="E5" s="274" t="s">
        <v>330</v>
      </c>
      <c r="F5" s="274" t="s">
        <v>331</v>
      </c>
      <c r="G5" s="49">
        <v>2019</v>
      </c>
    </row>
    <row r="6" spans="1:7" ht="28.8" x14ac:dyDescent="0.3">
      <c r="A6" s="277"/>
      <c r="B6" s="275"/>
      <c r="C6" s="275"/>
      <c r="D6" s="275"/>
      <c r="E6" s="275"/>
      <c r="F6" s="275"/>
      <c r="G6" s="50" t="s">
        <v>332</v>
      </c>
    </row>
    <row r="7" spans="1:7" x14ac:dyDescent="0.3">
      <c r="A7" s="35" t="s">
        <v>333</v>
      </c>
      <c r="B7" s="55">
        <v>2043661435.250001</v>
      </c>
      <c r="C7" s="55">
        <v>2155729625.3000011</v>
      </c>
      <c r="D7" s="55">
        <v>2448881409.690001</v>
      </c>
      <c r="E7" s="55">
        <v>3608449746.8100004</v>
      </c>
      <c r="F7" s="55">
        <v>5174221425.5699997</v>
      </c>
      <c r="G7" s="55">
        <v>872424206.63999987</v>
      </c>
    </row>
    <row r="8" spans="1:7" x14ac:dyDescent="0.3">
      <c r="A8" s="4" t="s">
        <v>313</v>
      </c>
      <c r="B8" s="56">
        <v>943213810.6900003</v>
      </c>
      <c r="C8" s="56">
        <v>1090443711.6800015</v>
      </c>
      <c r="D8" s="56">
        <v>1298109251.6700006</v>
      </c>
      <c r="E8" s="56">
        <v>1342763267.220001</v>
      </c>
      <c r="F8" s="56">
        <v>1552704564.97</v>
      </c>
      <c r="G8" s="56">
        <v>318868883.58999991</v>
      </c>
    </row>
    <row r="9" spans="1:7" x14ac:dyDescent="0.3">
      <c r="A9" s="4" t="s">
        <v>314</v>
      </c>
      <c r="B9" s="56">
        <v>184588814.39000008</v>
      </c>
      <c r="C9" s="56">
        <v>185756667.92999971</v>
      </c>
      <c r="D9" s="56">
        <v>185248056.0500001</v>
      </c>
      <c r="E9" s="56">
        <v>234068558.19</v>
      </c>
      <c r="F9" s="56">
        <v>314278405.11000001</v>
      </c>
      <c r="G9" s="56">
        <v>54038690.57</v>
      </c>
    </row>
    <row r="10" spans="1:7" x14ac:dyDescent="0.3">
      <c r="A10" s="4" t="s">
        <v>315</v>
      </c>
      <c r="B10" s="56">
        <v>519522646.38000047</v>
      </c>
      <c r="C10" s="56">
        <v>522773792.16999996</v>
      </c>
      <c r="D10" s="56">
        <v>594455983.69000006</v>
      </c>
      <c r="E10" s="56">
        <v>727098017.25999975</v>
      </c>
      <c r="F10" s="56">
        <v>958467415.90999997</v>
      </c>
      <c r="G10" s="56">
        <v>154158975.37</v>
      </c>
    </row>
    <row r="11" spans="1:7" x14ac:dyDescent="0.3">
      <c r="A11" s="4" t="s">
        <v>316</v>
      </c>
      <c r="B11" s="56">
        <v>353313277.00000006</v>
      </c>
      <c r="C11" s="56">
        <v>342635371.91000009</v>
      </c>
      <c r="D11" s="56">
        <v>359027376.88000005</v>
      </c>
      <c r="E11" s="56">
        <v>651811137.95000005</v>
      </c>
      <c r="F11" s="56">
        <v>666568360.53999996</v>
      </c>
      <c r="G11" s="56">
        <v>187896323.22999999</v>
      </c>
    </row>
    <row r="12" spans="1:7" x14ac:dyDescent="0.3">
      <c r="A12" s="4" t="s">
        <v>317</v>
      </c>
      <c r="B12" s="56">
        <v>43022886.790000007</v>
      </c>
      <c r="C12" s="56">
        <v>14120081.609999999</v>
      </c>
      <c r="D12" s="56">
        <v>12040741.400000002</v>
      </c>
      <c r="E12" s="56">
        <v>136352534.68000001</v>
      </c>
      <c r="F12" s="56">
        <v>238251307.72</v>
      </c>
      <c r="G12" s="56">
        <v>51163699.600000001</v>
      </c>
    </row>
    <row r="13" spans="1:7" x14ac:dyDescent="0.3">
      <c r="A13" s="4" t="s">
        <v>318</v>
      </c>
      <c r="B13" s="56">
        <v>0</v>
      </c>
      <c r="C13" s="56">
        <v>0</v>
      </c>
      <c r="D13" s="56">
        <v>0</v>
      </c>
      <c r="E13" s="56">
        <v>503856231.50999987</v>
      </c>
      <c r="F13" s="56">
        <v>1124315975.3199999</v>
      </c>
      <c r="G13" s="56">
        <v>95285906.659999996</v>
      </c>
    </row>
    <row r="14" spans="1:7" x14ac:dyDescent="0.3">
      <c r="A14" s="4" t="s">
        <v>319</v>
      </c>
      <c r="B14" s="56">
        <v>0</v>
      </c>
      <c r="C14" s="56">
        <v>0</v>
      </c>
      <c r="D14" s="56">
        <v>0</v>
      </c>
      <c r="E14" s="56">
        <v>12500000</v>
      </c>
      <c r="F14" s="56">
        <v>75867515</v>
      </c>
      <c r="G14" s="56">
        <v>11011727.619999999</v>
      </c>
    </row>
    <row r="15" spans="1:7" x14ac:dyDescent="0.3">
      <c r="A15" s="4" t="s">
        <v>320</v>
      </c>
      <c r="B15" s="56">
        <v>0</v>
      </c>
      <c r="C15" s="56">
        <v>0</v>
      </c>
      <c r="D15" s="56">
        <v>0</v>
      </c>
      <c r="E15" s="56">
        <v>0</v>
      </c>
      <c r="F15" s="56">
        <v>243767881</v>
      </c>
      <c r="G15" s="56">
        <v>0</v>
      </c>
    </row>
    <row r="16" spans="1:7" x14ac:dyDescent="0.3">
      <c r="A16" s="4" t="s">
        <v>321</v>
      </c>
      <c r="B16" s="56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</row>
    <row r="17" spans="1:7" x14ac:dyDescent="0.3">
      <c r="A17" s="10"/>
      <c r="B17" s="57"/>
      <c r="C17" s="57"/>
      <c r="D17" s="57"/>
      <c r="E17" s="57"/>
      <c r="F17" s="57"/>
      <c r="G17" s="57"/>
    </row>
    <row r="18" spans="1:7" x14ac:dyDescent="0.3">
      <c r="A18" s="3" t="s">
        <v>334</v>
      </c>
      <c r="B18" s="58">
        <v>2444872904.1699996</v>
      </c>
      <c r="C18" s="58">
        <v>2360681788.5800004</v>
      </c>
      <c r="D18" s="58">
        <v>1787454796.47</v>
      </c>
      <c r="E18" s="58">
        <v>1909838690.0699999</v>
      </c>
      <c r="F18" s="58">
        <v>2424609686.4899998</v>
      </c>
      <c r="G18" s="58">
        <v>276192726.88999999</v>
      </c>
    </row>
    <row r="19" spans="1:7" x14ac:dyDescent="0.3">
      <c r="A19" s="4" t="s">
        <v>313</v>
      </c>
      <c r="B19" s="56">
        <v>458416698</v>
      </c>
      <c r="C19" s="56">
        <v>522850646.58999997</v>
      </c>
      <c r="D19" s="56">
        <v>357149616.95999998</v>
      </c>
      <c r="E19" s="56">
        <v>381618705</v>
      </c>
      <c r="F19" s="56">
        <v>425289253</v>
      </c>
      <c r="G19" s="56">
        <v>116501180.84999999</v>
      </c>
    </row>
    <row r="20" spans="1:7" x14ac:dyDescent="0.3">
      <c r="A20" s="4" t="s">
        <v>314</v>
      </c>
      <c r="B20" s="56">
        <v>26031615.149999995</v>
      </c>
      <c r="C20" s="56">
        <v>11036912.490000002</v>
      </c>
      <c r="D20" s="56">
        <v>41478785.95000001</v>
      </c>
      <c r="E20" s="56">
        <v>17838846.030000001</v>
      </c>
      <c r="F20" s="56">
        <v>27006545.48</v>
      </c>
      <c r="G20" s="56">
        <v>0</v>
      </c>
    </row>
    <row r="21" spans="1:7" x14ac:dyDescent="0.3">
      <c r="A21" s="4" t="s">
        <v>315</v>
      </c>
      <c r="B21" s="56">
        <v>302912215.34999996</v>
      </c>
      <c r="C21" s="56">
        <v>351835107.57000005</v>
      </c>
      <c r="D21" s="56">
        <v>311461763.13999999</v>
      </c>
      <c r="E21" s="56">
        <v>191114637.87</v>
      </c>
      <c r="F21" s="56">
        <v>230750101.78</v>
      </c>
      <c r="G21" s="56">
        <v>31226249.43</v>
      </c>
    </row>
    <row r="22" spans="1:7" x14ac:dyDescent="0.3">
      <c r="A22" s="4" t="s">
        <v>316</v>
      </c>
      <c r="B22" s="56">
        <v>246146029.36999995</v>
      </c>
      <c r="C22" s="56">
        <v>296046010.21000004</v>
      </c>
      <c r="D22" s="56">
        <v>274851044.66000003</v>
      </c>
      <c r="E22" s="56">
        <v>286579875.95999998</v>
      </c>
      <c r="F22" s="56">
        <v>245691519.80000001</v>
      </c>
      <c r="G22" s="56">
        <v>29222049.439999998</v>
      </c>
    </row>
    <row r="23" spans="1:7" x14ac:dyDescent="0.3">
      <c r="A23" s="4" t="s">
        <v>317</v>
      </c>
      <c r="B23" s="56">
        <v>83853915.590000018</v>
      </c>
      <c r="C23" s="56">
        <v>68186685.269999996</v>
      </c>
      <c r="D23" s="56">
        <v>74648372.560000032</v>
      </c>
      <c r="E23" s="56">
        <v>31322971.800000001</v>
      </c>
      <c r="F23" s="56">
        <v>27462776.449999999</v>
      </c>
      <c r="G23" s="56">
        <v>0</v>
      </c>
    </row>
    <row r="24" spans="1:7" x14ac:dyDescent="0.3">
      <c r="A24" s="4" t="s">
        <v>318</v>
      </c>
      <c r="B24" s="56">
        <v>1212416691.51</v>
      </c>
      <c r="C24" s="56">
        <v>822942614.07000017</v>
      </c>
      <c r="D24" s="56">
        <v>467058595.19</v>
      </c>
      <c r="E24" s="56">
        <v>832636009.64999998</v>
      </c>
      <c r="F24" s="56">
        <v>1279038552.98</v>
      </c>
      <c r="G24" s="56">
        <v>53570729.68</v>
      </c>
    </row>
    <row r="25" spans="1:7" x14ac:dyDescent="0.3">
      <c r="A25" s="4" t="s">
        <v>319</v>
      </c>
      <c r="B25" s="56">
        <v>0</v>
      </c>
      <c r="C25" s="56">
        <v>212239960.46000001</v>
      </c>
      <c r="D25" s="56">
        <v>140413064.72999999</v>
      </c>
      <c r="E25" s="56">
        <v>0</v>
      </c>
      <c r="F25" s="56">
        <v>0</v>
      </c>
      <c r="G25" s="56">
        <v>0</v>
      </c>
    </row>
    <row r="26" spans="1:7" x14ac:dyDescent="0.3">
      <c r="A26" s="4" t="s">
        <v>323</v>
      </c>
      <c r="B26" s="56">
        <v>0</v>
      </c>
      <c r="C26" s="56">
        <v>0</v>
      </c>
      <c r="D26" s="56">
        <v>0</v>
      </c>
      <c r="E26" s="56">
        <v>0</v>
      </c>
      <c r="F26" s="56">
        <v>0</v>
      </c>
      <c r="G26" s="56">
        <v>0</v>
      </c>
    </row>
    <row r="27" spans="1:7" x14ac:dyDescent="0.3">
      <c r="A27" s="4" t="s">
        <v>321</v>
      </c>
      <c r="B27" s="56">
        <v>115095739.2</v>
      </c>
      <c r="C27" s="56">
        <v>75543851.920000017</v>
      </c>
      <c r="D27" s="56">
        <v>120393553.28</v>
      </c>
      <c r="E27" s="56">
        <v>168727643.75999999</v>
      </c>
      <c r="F27" s="56">
        <v>189370937</v>
      </c>
      <c r="G27" s="56">
        <v>45672517.489999995</v>
      </c>
    </row>
    <row r="28" spans="1:7" x14ac:dyDescent="0.3">
      <c r="A28" s="10"/>
      <c r="B28" s="57"/>
      <c r="C28" s="57"/>
      <c r="D28" s="57"/>
      <c r="E28" s="57"/>
      <c r="F28" s="57"/>
      <c r="G28" s="57"/>
    </row>
    <row r="29" spans="1:7" x14ac:dyDescent="0.3">
      <c r="A29" s="3" t="s">
        <v>335</v>
      </c>
      <c r="B29" s="56">
        <v>4488534339.4200001</v>
      </c>
      <c r="C29" s="56">
        <v>4516411413.8800011</v>
      </c>
      <c r="D29" s="56">
        <v>4236336206.1600008</v>
      </c>
      <c r="E29" s="56">
        <v>5518288436.8800001</v>
      </c>
      <c r="F29" s="56">
        <v>7598831112.0599995</v>
      </c>
      <c r="G29" s="56">
        <v>1148616933.5299997</v>
      </c>
    </row>
    <row r="30" spans="1:7" x14ac:dyDescent="0.3">
      <c r="A30" s="11"/>
      <c r="B30" s="11"/>
      <c r="C30" s="11"/>
      <c r="D30" s="11"/>
      <c r="E30" s="11"/>
      <c r="F30" s="11"/>
      <c r="G30" s="11"/>
    </row>
    <row r="31" spans="1:7" x14ac:dyDescent="0.3">
      <c r="A31" s="9"/>
    </row>
    <row r="32" spans="1:7" x14ac:dyDescent="0.3">
      <c r="A32" s="271" t="s">
        <v>336</v>
      </c>
      <c r="B32" s="271"/>
      <c r="C32" s="271"/>
      <c r="D32" s="271"/>
      <c r="E32" s="271"/>
      <c r="F32" s="271"/>
      <c r="G32" s="271"/>
    </row>
    <row r="33" spans="1:7" x14ac:dyDescent="0.3">
      <c r="A33" s="271" t="s">
        <v>337</v>
      </c>
      <c r="B33" s="271"/>
      <c r="C33" s="271"/>
      <c r="D33" s="271"/>
      <c r="E33" s="271"/>
      <c r="F33" s="271"/>
      <c r="G33" s="271"/>
    </row>
    <row r="43" spans="1:7" x14ac:dyDescent="0.3">
      <c r="A43" s="20"/>
      <c r="B43" s="20"/>
      <c r="C43" s="21"/>
      <c r="D43" s="21"/>
      <c r="E43" s="21"/>
    </row>
    <row r="44" spans="1:7" x14ac:dyDescent="0.3">
      <c r="A44" s="22" t="s">
        <v>43</v>
      </c>
      <c r="B44" s="20"/>
      <c r="C44" s="189" t="s">
        <v>44</v>
      </c>
      <c r="D44" s="189"/>
      <c r="E44" s="189"/>
    </row>
    <row r="45" spans="1:7" x14ac:dyDescent="0.3">
      <c r="A45" s="23" t="s">
        <v>45</v>
      </c>
      <c r="B45" s="20"/>
      <c r="C45" s="189" t="s">
        <v>46</v>
      </c>
      <c r="D45" s="189"/>
      <c r="E45" s="189"/>
    </row>
  </sheetData>
  <mergeCells count="14">
    <mergeCell ref="A32:G32"/>
    <mergeCell ref="A33:G33"/>
    <mergeCell ref="C44:E44"/>
    <mergeCell ref="C45:E45"/>
    <mergeCell ref="A1:G1"/>
    <mergeCell ref="A2:G2"/>
    <mergeCell ref="A3:G3"/>
    <mergeCell ref="A4:G4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  <pageSetup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23</vt:i4>
      </vt:variant>
    </vt:vector>
  </HeadingPairs>
  <TitlesOfParts>
    <vt:vector size="36" baseType="lpstr">
      <vt:lpstr>F1</vt:lpstr>
      <vt:lpstr>F2</vt:lpstr>
      <vt:lpstr>F3 </vt:lpstr>
      <vt:lpstr>F4</vt:lpstr>
      <vt:lpstr>F5</vt:lpstr>
      <vt:lpstr>F6A</vt:lpstr>
      <vt:lpstr>F6B</vt:lpstr>
      <vt:lpstr>F6C</vt:lpstr>
      <vt:lpstr>F6D</vt:lpstr>
      <vt:lpstr>F7A</vt:lpstr>
      <vt:lpstr>F7B</vt:lpstr>
      <vt:lpstr>F7C</vt:lpstr>
      <vt:lpstr>F7D</vt:lpstr>
      <vt:lpstr>'F3 '!APP_FIN_04</vt:lpstr>
      <vt:lpstr>'F3 '!APP_FIN_06</vt:lpstr>
      <vt:lpstr>'F3 '!APP_FIN_07</vt:lpstr>
      <vt:lpstr>'F3 '!APP_FIN_08</vt:lpstr>
      <vt:lpstr>'F3 '!APP_FIN_09</vt:lpstr>
      <vt:lpstr>'F3 '!APP_FIN_10</vt:lpstr>
      <vt:lpstr>'F3 '!APP_T10</vt:lpstr>
      <vt:lpstr>'F3 '!APP_T4</vt:lpstr>
      <vt:lpstr>'F3 '!APP_T6</vt:lpstr>
      <vt:lpstr>'F3 '!APP_T7</vt:lpstr>
      <vt:lpstr>'F3 '!APP_T8</vt:lpstr>
      <vt:lpstr>'F3 '!APP_T9</vt:lpstr>
      <vt:lpstr>'F2'!Área_de_impresión</vt:lpstr>
      <vt:lpstr>'F6A'!Área_de_impresión</vt:lpstr>
      <vt:lpstr>'F6B'!Área_de_impresión</vt:lpstr>
      <vt:lpstr>'F3 '!OTROS_T10</vt:lpstr>
      <vt:lpstr>'F3 '!OTROS_T4</vt:lpstr>
      <vt:lpstr>'F3 '!OTROS_T6</vt:lpstr>
      <vt:lpstr>'F3 '!OTROS_T7</vt:lpstr>
      <vt:lpstr>'F3 '!OTROS_T8</vt:lpstr>
      <vt:lpstr>'F3 '!OTROS_T9</vt:lpstr>
      <vt:lpstr>'F6A'!Títulos_a_imprimir</vt:lpstr>
      <vt:lpstr>'F6B'!Títulos_a_imprimir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Elena Macias Hernandez</dc:creator>
  <cp:lastModifiedBy>Claudia Elizabeth Casillas Villegas</cp:lastModifiedBy>
  <cp:lastPrinted>2019-04-30T17:38:35Z</cp:lastPrinted>
  <dcterms:created xsi:type="dcterms:W3CDTF">2019-04-25T17:33:50Z</dcterms:created>
  <dcterms:modified xsi:type="dcterms:W3CDTF">2019-04-30T19:05:15Z</dcterms:modified>
</cp:coreProperties>
</file>